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60" yWindow="360" windowWidth="15480" windowHeight="10860" tabRatio="572" activeTab="1"/>
  </bookViews>
  <sheets>
    <sheet name="Banco Dados Travessias" sheetId="1" r:id="rId1"/>
    <sheet name="Resumo" sheetId="19" r:id="rId2"/>
  </sheets>
  <definedNames>
    <definedName name="_xlnm._FilterDatabase" localSheetId="0" hidden="1">'Banco Dados Travessias'!$B$2:$AA$12</definedName>
    <definedName name="_xlnm.Print_Area" localSheetId="0">'Banco Dados Travessias'!$A$1:$BQ$5</definedName>
    <definedName name="_xlnm.Print_Titles" localSheetId="0">'Banco Dados Travessias'!$2:$3</definedName>
  </definedNames>
  <calcPr calcId="145621"/>
</workbook>
</file>

<file path=xl/calcChain.xml><?xml version="1.0" encoding="utf-8"?>
<calcChain xmlns="http://schemas.openxmlformats.org/spreadsheetml/2006/main">
  <c r="C6" i="19" l="1"/>
  <c r="BP17" i="1"/>
  <c r="BP13" i="1"/>
  <c r="BP10" i="1"/>
  <c r="C29" i="19"/>
  <c r="C4" i="19"/>
  <c r="C5" i="19"/>
  <c r="C7" i="19"/>
  <c r="C8" i="19"/>
  <c r="C10" i="19"/>
  <c r="C12" i="19"/>
  <c r="C19" i="19"/>
  <c r="C3" i="19"/>
  <c r="C9" i="19"/>
  <c r="C11" i="19"/>
  <c r="C13" i="19"/>
  <c r="C14" i="19"/>
  <c r="C15" i="19"/>
  <c r="C16" i="19"/>
  <c r="C17" i="19"/>
  <c r="C18" i="19"/>
  <c r="C20" i="19"/>
  <c r="C21" i="19"/>
  <c r="C22" i="19"/>
  <c r="C23" i="19"/>
  <c r="C24" i="19"/>
  <c r="C25" i="19"/>
  <c r="C26" i="19"/>
  <c r="C27" i="19"/>
  <c r="C28" i="19"/>
</calcChain>
</file>

<file path=xl/comments1.xml><?xml version="1.0" encoding="utf-8"?>
<comments xmlns="http://schemas.openxmlformats.org/spreadsheetml/2006/main">
  <authors>
    <author>Author</author>
  </authors>
  <commentList>
    <comment ref="C2" author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Somado ES+MG</t>
        </r>
      </text>
    </comment>
  </commentList>
</comments>
</file>

<file path=xl/sharedStrings.xml><?xml version="1.0" encoding="utf-8"?>
<sst xmlns="http://schemas.openxmlformats.org/spreadsheetml/2006/main" count="281" uniqueCount="122">
  <si>
    <t>Estado</t>
  </si>
  <si>
    <t>BR</t>
  </si>
  <si>
    <t>Codigo PNV</t>
  </si>
  <si>
    <t>Local de Início</t>
  </si>
  <si>
    <t>Local de Fim</t>
  </si>
  <si>
    <t>Km Inicial</t>
  </si>
  <si>
    <t>Km Final</t>
  </si>
  <si>
    <t>Extensão</t>
  </si>
  <si>
    <t>Fuso</t>
  </si>
  <si>
    <t>Cood. X (E)</t>
  </si>
  <si>
    <t>Cood. Y (S)</t>
  </si>
  <si>
    <t>Município</t>
  </si>
  <si>
    <t>Coordenadas Final da Travessia (UTM-WGS84)</t>
  </si>
  <si>
    <t>KM(i)</t>
  </si>
  <si>
    <t>KM(f)</t>
  </si>
  <si>
    <t>Travessia Urbana</t>
  </si>
  <si>
    <t xml:space="preserve">Classificação </t>
  </si>
  <si>
    <t>Coordenadas Inicial do Segmento Homogêneo (UTM-WGS84)</t>
  </si>
  <si>
    <t>Custo de Desapropriação de Benfeitorias</t>
  </si>
  <si>
    <t>Custo Total Terreno</t>
  </si>
  <si>
    <t>Custo Total da Desapropriação (Benfeitoria + Terreno)</t>
  </si>
  <si>
    <t>Dados PNV</t>
  </si>
  <si>
    <t>Extensão da Travessia (m)</t>
  </si>
  <si>
    <t>Extensão do Segmento (m)</t>
  </si>
  <si>
    <t>Área Total Plana Ocupada da FD (m²)</t>
  </si>
  <si>
    <t>Área Construída Adicional de Edificações com mais de 1 Pavimento (m²)</t>
  </si>
  <si>
    <t>Classificação Ponderada da Viabilidade</t>
  </si>
  <si>
    <t>Custo Total da Travessia Urbana</t>
  </si>
  <si>
    <t>Alternativa para Assegurar o Padrão Rodoviário na Travessia Urbana</t>
  </si>
  <si>
    <t>Classificação Travessia Urbana</t>
  </si>
  <si>
    <t>Coordenadas Final do segmento homogêneo  (UTM-WGS84)</t>
  </si>
  <si>
    <t>Coordenadas Inicial da travessia (UTM-WGS84)</t>
  </si>
  <si>
    <t>Segmento Homogêneo 01</t>
  </si>
  <si>
    <t>Segmento Homogêneo 02</t>
  </si>
  <si>
    <t>Segmento Homogêneo 03</t>
  </si>
  <si>
    <t>Não Aplicável</t>
  </si>
  <si>
    <t>ES</t>
  </si>
  <si>
    <t>Marechal Floriano</t>
  </si>
  <si>
    <t>24K</t>
  </si>
  <si>
    <t>045+400</t>
  </si>
  <si>
    <t>046+060</t>
  </si>
  <si>
    <t>Pequiá</t>
  </si>
  <si>
    <t>196+200</t>
  </si>
  <si>
    <t>196+300</t>
  </si>
  <si>
    <t>Deslocamento do Eixo da Rodovia</t>
  </si>
  <si>
    <t>262BES0100</t>
  </si>
  <si>
    <t>ENTR ES-376 (MARECHAL FLORIANO)</t>
  </si>
  <si>
    <t>ENTR ES-146/470</t>
  </si>
  <si>
    <t>262BES0210</t>
  </si>
  <si>
    <t>ENTR ES-185(B) (P/IÚNA)</t>
  </si>
  <si>
    <t>DIV ES/MG</t>
  </si>
  <si>
    <t>Largura da Faixa Considerada (m)</t>
  </si>
  <si>
    <t>PNV</t>
  </si>
  <si>
    <t>Desapropriação e Indenização</t>
  </si>
  <si>
    <t>Valores em R$</t>
  </si>
  <si>
    <t>262BMG0230</t>
  </si>
  <si>
    <t>262BMG0240</t>
  </si>
  <si>
    <t>262BMG0250</t>
  </si>
  <si>
    <t>262BMG0270</t>
  </si>
  <si>
    <t>262BMG0290</t>
  </si>
  <si>
    <t>262BMG0295</t>
  </si>
  <si>
    <t>262BMG0300</t>
  </si>
  <si>
    <t>262BMG0310</t>
  </si>
  <si>
    <t>262BMG0320</t>
  </si>
  <si>
    <t>262BMG0330</t>
  </si>
  <si>
    <t>262BMG0350</t>
  </si>
  <si>
    <t>262BMG0370</t>
  </si>
  <si>
    <t>262BMG0390</t>
  </si>
  <si>
    <t>262BMG0393</t>
  </si>
  <si>
    <t>262BES0070</t>
  </si>
  <si>
    <t>262BES0090</t>
  </si>
  <si>
    <t>262BES0110</t>
  </si>
  <si>
    <t>262BES0130</t>
  </si>
  <si>
    <t>262BES0150</t>
  </si>
  <si>
    <t>262BES0155</t>
  </si>
  <si>
    <t>262BES0170</t>
  </si>
  <si>
    <t>262BES0190</t>
  </si>
  <si>
    <t>262BES0195</t>
  </si>
  <si>
    <t>262BES0200</t>
  </si>
  <si>
    <t>262BES0205</t>
  </si>
  <si>
    <t>MG</t>
  </si>
  <si>
    <t>ENTR MG-108(A)</t>
  </si>
  <si>
    <t>ENTR MG-108(B)</t>
  </si>
  <si>
    <t>Martins Soares</t>
  </si>
  <si>
    <t>015+100</t>
  </si>
  <si>
    <t>015+400</t>
  </si>
  <si>
    <t>015+000</t>
  </si>
  <si>
    <t>015+150</t>
  </si>
  <si>
    <t>ENTR MG-111(A)</t>
  </si>
  <si>
    <t>ENTR MG-111(B) (MANHUAÇU)</t>
  </si>
  <si>
    <t>Reduto</t>
  </si>
  <si>
    <t>029+000</t>
  </si>
  <si>
    <t>029+150</t>
  </si>
  <si>
    <t>Manhuaçu</t>
  </si>
  <si>
    <t>23K</t>
  </si>
  <si>
    <t>033+850</t>
  </si>
  <si>
    <t>038+950</t>
  </si>
  <si>
    <t>038+000</t>
  </si>
  <si>
    <t>038+270</t>
  </si>
  <si>
    <t>Contorno Rodoviário</t>
  </si>
  <si>
    <t>ENTR BR-116 (REALEZA)</t>
  </si>
  <si>
    <t>Realeza</t>
  </si>
  <si>
    <t>049+600</t>
  </si>
  <si>
    <t>051+750</t>
  </si>
  <si>
    <t>050+500</t>
  </si>
  <si>
    <t>ACESSO SANTA MARGARIDA</t>
  </si>
  <si>
    <t>ACESSO MATIPÓ</t>
  </si>
  <si>
    <t>TREVO P/ ABRE CAMPO *TRECHO URBANO*</t>
  </si>
  <si>
    <t>Abre Campo</t>
  </si>
  <si>
    <t>095+600</t>
  </si>
  <si>
    <t>095+950</t>
  </si>
  <si>
    <t>ENTR MG-329(A) (SÃO PEDRO DOS FERROS)</t>
  </si>
  <si>
    <t>ENTR MG-329(B) (RIO CASCA)</t>
  </si>
  <si>
    <t>São Pedro dos Ferros</t>
  </si>
  <si>
    <t>116+480</t>
  </si>
  <si>
    <t>116+730</t>
  </si>
  <si>
    <t>262BMG0270-2</t>
  </si>
  <si>
    <t>262BMG0270-1</t>
  </si>
  <si>
    <t>262BMG0290-1</t>
  </si>
  <si>
    <t>262BMG0290-2</t>
  </si>
  <si>
    <t>Correção manual (soma de 2 subtotais)</t>
  </si>
  <si>
    <t>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</si>
</sst>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&quot;R$ &quot;#,##0.00"/>
    <numFmt numFmtId="165" formatCode="#,##0.0"/>
    <numFmt numFmtId="166" formatCode="000000#"/>
    <numFmt numFmtId="167" formatCode="&quot;R$&quot;\ #,##0.00"/>
    <numFmt numFmtId="168" formatCode="0000000"/>
  </numFmts>
  <fonts count="15" x14ac:knownFonts="1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10"/>
      <name val="MS Sans Serif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11" fillId="0" borderId="0" applyFon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49" fontId="1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/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9" fillId="3" borderId="0" xfId="0" applyFont="1" applyFill="1" applyBorder="1"/>
    <xf numFmtId="0" fontId="10" fillId="0" borderId="0" xfId="0" applyFont="1" applyBorder="1"/>
    <xf numFmtId="0" fontId="9" fillId="3" borderId="0" xfId="0" applyFont="1" applyFill="1" applyBorder="1" applyAlignment="1">
      <alignment horizontal="right"/>
    </xf>
    <xf numFmtId="0" fontId="8" fillId="4" borderId="18" xfId="1" applyFont="1" applyFill="1" applyBorder="1" applyAlignment="1">
      <alignment vertical="center" wrapText="1"/>
    </xf>
    <xf numFmtId="0" fontId="10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/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/>
    <xf numFmtId="43" fontId="10" fillId="0" borderId="0" xfId="0" applyNumberFormat="1" applyFont="1"/>
    <xf numFmtId="0" fontId="4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43" fontId="8" fillId="4" borderId="18" xfId="2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Normal 2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solidFill>
            <a:schemeClr val="lt1">
              <a:shade val="50000"/>
            </a:schemeClr>
          </a:solidFill>
        </a:ln>
      </a:spPr>
      <a:bodyPr wrap="square" rtlCol="0" anchor="t"/>
      <a:lstStyle>
        <a:defPPr>
          <a:defRPr sz="1000" b="1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40"/>
  <sheetViews>
    <sheetView zoomScaleNormal="100" workbookViewId="0">
      <selection activeCell="A8" sqref="A8"/>
    </sheetView>
  </sheetViews>
  <sheetFormatPr defaultRowHeight="12" x14ac:dyDescent="0.2"/>
  <cols>
    <col min="1" max="1" width="7.42578125" style="3" customWidth="1"/>
    <col min="2" max="2" width="6.28515625" style="2" customWidth="1"/>
    <col min="3" max="3" width="11.85546875" style="2" customWidth="1"/>
    <col min="4" max="5" width="35.140625" style="2" bestFit="1" customWidth="1"/>
    <col min="6" max="8" width="8.28515625" style="2" customWidth="1"/>
    <col min="9" max="9" width="30.28515625" style="3" bestFit="1" customWidth="1"/>
    <col min="10" max="10" width="6.42578125" style="3" customWidth="1"/>
    <col min="11" max="12" width="9.28515625" style="3" customWidth="1"/>
    <col min="13" max="13" width="6.42578125" style="3" customWidth="1"/>
    <col min="14" max="15" width="9.28515625" style="3" customWidth="1"/>
    <col min="16" max="18" width="8.42578125" style="3" customWidth="1"/>
    <col min="19" max="19" width="6.42578125" style="3" customWidth="1"/>
    <col min="20" max="21" width="9.28515625" style="3" customWidth="1"/>
    <col min="22" max="22" width="6.42578125" style="3" customWidth="1"/>
    <col min="23" max="23" width="9.28515625" style="3" customWidth="1"/>
    <col min="24" max="24" width="9.28515625" style="6" customWidth="1"/>
    <col min="25" max="25" width="8.42578125" style="8" customWidth="1"/>
    <col min="26" max="26" width="8.42578125" style="3" customWidth="1"/>
    <col min="27" max="27" width="9" style="3" customWidth="1"/>
    <col min="28" max="28" width="9.5703125" style="3" customWidth="1"/>
    <col min="29" max="29" width="9.140625" style="3"/>
    <col min="30" max="31" width="11.42578125" style="3" customWidth="1"/>
    <col min="32" max="32" width="13.7109375" style="3" customWidth="1"/>
    <col min="33" max="33" width="14" style="3" customWidth="1"/>
    <col min="34" max="34" width="14.140625" style="3" bestFit="1" customWidth="1"/>
    <col min="35" max="35" width="6.42578125" style="3" customWidth="1"/>
    <col min="36" max="37" width="9.28515625" style="3" customWidth="1"/>
    <col min="38" max="38" width="6.42578125" style="3" customWidth="1"/>
    <col min="39" max="39" width="9.28515625" style="3" customWidth="1"/>
    <col min="40" max="40" width="9.28515625" style="6" customWidth="1"/>
    <col min="41" max="41" width="8.42578125" style="8" customWidth="1"/>
    <col min="42" max="42" width="8.42578125" style="3" customWidth="1"/>
    <col min="43" max="43" width="9" style="3" customWidth="1"/>
    <col min="44" max="44" width="9.5703125" style="3" customWidth="1"/>
    <col min="45" max="45" width="9.140625" style="3"/>
    <col min="46" max="47" width="11.42578125" style="3" customWidth="1"/>
    <col min="48" max="48" width="13.7109375" style="3" customWidth="1"/>
    <col min="49" max="49" width="14" style="3" customWidth="1"/>
    <col min="50" max="50" width="13.140625" style="3" customWidth="1"/>
    <col min="51" max="51" width="6.42578125" style="3" customWidth="1"/>
    <col min="52" max="53" width="9.28515625" style="3" customWidth="1"/>
    <col min="54" max="54" width="6.42578125" style="3" customWidth="1"/>
    <col min="55" max="55" width="9.28515625" style="3" customWidth="1"/>
    <col min="56" max="56" width="9.28515625" style="6" customWidth="1"/>
    <col min="57" max="57" width="8.42578125" style="8" customWidth="1"/>
    <col min="58" max="58" width="8.42578125" style="3" customWidth="1"/>
    <col min="59" max="59" width="9" style="3" customWidth="1"/>
    <col min="60" max="60" width="10.28515625" style="3" customWidth="1"/>
    <col min="61" max="61" width="9.140625" style="3"/>
    <col min="62" max="63" width="11.42578125" style="3" customWidth="1"/>
    <col min="64" max="64" width="13.7109375" style="3" customWidth="1"/>
    <col min="65" max="65" width="14" style="3" customWidth="1"/>
    <col min="66" max="66" width="13.140625" style="3" customWidth="1"/>
    <col min="67" max="67" width="11.42578125" style="3" customWidth="1"/>
    <col min="68" max="68" width="14.140625" style="3" bestFit="1" customWidth="1"/>
    <col min="69" max="69" width="27.7109375" style="3" bestFit="1" customWidth="1"/>
    <col min="70" max="82" width="9.140625" style="3"/>
    <col min="83" max="16384" width="9.140625" style="2"/>
  </cols>
  <sheetData>
    <row r="1" spans="1:82" x14ac:dyDescent="0.2">
      <c r="A1" s="84" t="s">
        <v>21</v>
      </c>
      <c r="B1" s="84"/>
      <c r="C1" s="84"/>
      <c r="D1" s="84"/>
      <c r="E1" s="84"/>
      <c r="F1" s="84"/>
      <c r="G1" s="84"/>
      <c r="H1" s="84"/>
      <c r="I1" s="9"/>
      <c r="J1" s="87" t="s">
        <v>15</v>
      </c>
      <c r="K1" s="87"/>
      <c r="L1" s="87"/>
      <c r="M1" s="87"/>
      <c r="N1" s="87"/>
      <c r="O1" s="87"/>
      <c r="P1" s="87"/>
      <c r="Q1" s="87"/>
      <c r="R1" s="88"/>
      <c r="S1" s="87" t="s">
        <v>32</v>
      </c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8"/>
      <c r="AI1" s="87" t="s">
        <v>33</v>
      </c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8"/>
      <c r="AY1" s="87" t="s">
        <v>34</v>
      </c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102"/>
      <c r="BO1" s="96" t="s">
        <v>29</v>
      </c>
      <c r="BP1" s="87"/>
      <c r="BQ1" s="87"/>
    </row>
    <row r="2" spans="1:82" ht="66.75" customHeight="1" x14ac:dyDescent="0.2">
      <c r="A2" s="85" t="s">
        <v>1</v>
      </c>
      <c r="B2" s="85" t="s">
        <v>0</v>
      </c>
      <c r="C2" s="85" t="s">
        <v>2</v>
      </c>
      <c r="D2" s="85" t="s">
        <v>3</v>
      </c>
      <c r="E2" s="85" t="s">
        <v>4</v>
      </c>
      <c r="F2" s="85" t="s">
        <v>5</v>
      </c>
      <c r="G2" s="85" t="s">
        <v>6</v>
      </c>
      <c r="H2" s="85" t="s">
        <v>7</v>
      </c>
      <c r="I2" s="85" t="s">
        <v>11</v>
      </c>
      <c r="J2" s="95" t="s">
        <v>31</v>
      </c>
      <c r="K2" s="90"/>
      <c r="L2" s="91"/>
      <c r="M2" s="95" t="s">
        <v>12</v>
      </c>
      <c r="N2" s="90"/>
      <c r="O2" s="91"/>
      <c r="P2" s="92" t="s">
        <v>13</v>
      </c>
      <c r="Q2" s="92" t="s">
        <v>14</v>
      </c>
      <c r="R2" s="94" t="s">
        <v>22</v>
      </c>
      <c r="S2" s="89" t="s">
        <v>17</v>
      </c>
      <c r="T2" s="90"/>
      <c r="U2" s="91"/>
      <c r="V2" s="95" t="s">
        <v>30</v>
      </c>
      <c r="W2" s="90"/>
      <c r="X2" s="91"/>
      <c r="Y2" s="92" t="s">
        <v>13</v>
      </c>
      <c r="Z2" s="92" t="s">
        <v>14</v>
      </c>
      <c r="AA2" s="85" t="s">
        <v>23</v>
      </c>
      <c r="AB2" s="100" t="s">
        <v>51</v>
      </c>
      <c r="AC2" s="85" t="s">
        <v>24</v>
      </c>
      <c r="AD2" s="85" t="s">
        <v>25</v>
      </c>
      <c r="AE2" s="85" t="s">
        <v>16</v>
      </c>
      <c r="AF2" s="85" t="s">
        <v>18</v>
      </c>
      <c r="AG2" s="85" t="s">
        <v>19</v>
      </c>
      <c r="AH2" s="94" t="s">
        <v>20</v>
      </c>
      <c r="AI2" s="89" t="s">
        <v>17</v>
      </c>
      <c r="AJ2" s="90"/>
      <c r="AK2" s="91"/>
      <c r="AL2" s="95" t="s">
        <v>30</v>
      </c>
      <c r="AM2" s="90"/>
      <c r="AN2" s="91"/>
      <c r="AO2" s="92" t="s">
        <v>13</v>
      </c>
      <c r="AP2" s="92" t="s">
        <v>14</v>
      </c>
      <c r="AQ2" s="85" t="s">
        <v>23</v>
      </c>
      <c r="AR2" s="85" t="s">
        <v>51</v>
      </c>
      <c r="AS2" s="85" t="s">
        <v>24</v>
      </c>
      <c r="AT2" s="85" t="s">
        <v>25</v>
      </c>
      <c r="AU2" s="85" t="s">
        <v>16</v>
      </c>
      <c r="AV2" s="85" t="s">
        <v>18</v>
      </c>
      <c r="AW2" s="85" t="s">
        <v>19</v>
      </c>
      <c r="AX2" s="94" t="s">
        <v>20</v>
      </c>
      <c r="AY2" s="89" t="s">
        <v>17</v>
      </c>
      <c r="AZ2" s="90"/>
      <c r="BA2" s="91"/>
      <c r="BB2" s="95" t="s">
        <v>30</v>
      </c>
      <c r="BC2" s="90"/>
      <c r="BD2" s="91"/>
      <c r="BE2" s="92" t="s">
        <v>13</v>
      </c>
      <c r="BF2" s="92" t="s">
        <v>14</v>
      </c>
      <c r="BG2" s="85" t="s">
        <v>23</v>
      </c>
      <c r="BH2" s="85" t="s">
        <v>51</v>
      </c>
      <c r="BI2" s="85" t="s">
        <v>24</v>
      </c>
      <c r="BJ2" s="85" t="s">
        <v>25</v>
      </c>
      <c r="BK2" s="85" t="s">
        <v>16</v>
      </c>
      <c r="BL2" s="85" t="s">
        <v>18</v>
      </c>
      <c r="BM2" s="85" t="s">
        <v>19</v>
      </c>
      <c r="BN2" s="94" t="s">
        <v>20</v>
      </c>
      <c r="BO2" s="97" t="s">
        <v>26</v>
      </c>
      <c r="BP2" s="85" t="s">
        <v>27</v>
      </c>
      <c r="BQ2" s="85" t="s">
        <v>28</v>
      </c>
    </row>
    <row r="3" spans="1:82" ht="17.25" customHeight="1" x14ac:dyDescent="0.2">
      <c r="A3" s="86"/>
      <c r="B3" s="86"/>
      <c r="C3" s="86"/>
      <c r="D3" s="86"/>
      <c r="E3" s="86"/>
      <c r="F3" s="86"/>
      <c r="G3" s="86"/>
      <c r="H3" s="86"/>
      <c r="I3" s="86"/>
      <c r="J3" s="4" t="s">
        <v>8</v>
      </c>
      <c r="K3" s="4" t="s">
        <v>9</v>
      </c>
      <c r="L3" s="1" t="s">
        <v>10</v>
      </c>
      <c r="M3" s="4" t="s">
        <v>8</v>
      </c>
      <c r="N3" s="4" t="s">
        <v>9</v>
      </c>
      <c r="O3" s="1" t="s">
        <v>10</v>
      </c>
      <c r="P3" s="93"/>
      <c r="Q3" s="93"/>
      <c r="R3" s="86"/>
      <c r="S3" s="11" t="s">
        <v>8</v>
      </c>
      <c r="T3" s="4" t="s">
        <v>9</v>
      </c>
      <c r="U3" s="1" t="s">
        <v>10</v>
      </c>
      <c r="V3" s="4" t="s">
        <v>8</v>
      </c>
      <c r="W3" s="4" t="s">
        <v>9</v>
      </c>
      <c r="X3" s="1" t="s">
        <v>10</v>
      </c>
      <c r="Y3" s="93"/>
      <c r="Z3" s="93"/>
      <c r="AA3" s="86"/>
      <c r="AB3" s="101"/>
      <c r="AC3" s="86"/>
      <c r="AD3" s="86"/>
      <c r="AE3" s="86"/>
      <c r="AF3" s="86"/>
      <c r="AG3" s="86"/>
      <c r="AH3" s="86"/>
      <c r="AI3" s="11" t="s">
        <v>8</v>
      </c>
      <c r="AJ3" s="4" t="s">
        <v>9</v>
      </c>
      <c r="AK3" s="1" t="s">
        <v>10</v>
      </c>
      <c r="AL3" s="4" t="s">
        <v>8</v>
      </c>
      <c r="AM3" s="4" t="s">
        <v>9</v>
      </c>
      <c r="AN3" s="1" t="s">
        <v>10</v>
      </c>
      <c r="AO3" s="93"/>
      <c r="AP3" s="93"/>
      <c r="AQ3" s="86"/>
      <c r="AR3" s="86"/>
      <c r="AS3" s="86"/>
      <c r="AT3" s="86"/>
      <c r="AU3" s="86"/>
      <c r="AV3" s="86"/>
      <c r="AW3" s="86"/>
      <c r="AX3" s="86"/>
      <c r="AY3" s="12" t="s">
        <v>8</v>
      </c>
      <c r="AZ3" s="4" t="s">
        <v>9</v>
      </c>
      <c r="BA3" s="1" t="s">
        <v>10</v>
      </c>
      <c r="BB3" s="4" t="s">
        <v>8</v>
      </c>
      <c r="BC3" s="4" t="s">
        <v>9</v>
      </c>
      <c r="BD3" s="1" t="s">
        <v>10</v>
      </c>
      <c r="BE3" s="93"/>
      <c r="BF3" s="93"/>
      <c r="BG3" s="86"/>
      <c r="BH3" s="86"/>
      <c r="BI3" s="86"/>
      <c r="BJ3" s="86"/>
      <c r="BK3" s="86"/>
      <c r="BL3" s="86"/>
      <c r="BM3" s="86"/>
      <c r="BN3" s="99"/>
      <c r="BO3" s="98"/>
      <c r="BP3" s="86"/>
      <c r="BQ3" s="86"/>
    </row>
    <row r="4" spans="1:82" ht="12" customHeight="1" x14ac:dyDescent="0.2">
      <c r="A4" s="5">
        <v>262</v>
      </c>
      <c r="B4" s="40" t="s">
        <v>36</v>
      </c>
      <c r="C4" s="45" t="s">
        <v>45</v>
      </c>
      <c r="D4" s="45" t="s">
        <v>46</v>
      </c>
      <c r="E4" s="45" t="s">
        <v>47</v>
      </c>
      <c r="F4" s="46">
        <v>43.6</v>
      </c>
      <c r="G4" s="46">
        <v>56.1</v>
      </c>
      <c r="H4" s="46">
        <v>12.5</v>
      </c>
      <c r="I4" s="40" t="s">
        <v>37</v>
      </c>
      <c r="J4" s="40" t="s">
        <v>38</v>
      </c>
      <c r="K4" s="41">
        <v>325498</v>
      </c>
      <c r="L4" s="42">
        <v>7743143</v>
      </c>
      <c r="M4" s="40" t="s">
        <v>38</v>
      </c>
      <c r="N4" s="42">
        <v>325354</v>
      </c>
      <c r="O4" s="42">
        <v>7742502</v>
      </c>
      <c r="P4" s="42" t="s">
        <v>39</v>
      </c>
      <c r="Q4" s="42" t="s">
        <v>40</v>
      </c>
      <c r="R4" s="40">
        <v>660</v>
      </c>
      <c r="S4" s="40" t="s">
        <v>38</v>
      </c>
      <c r="T4" s="41">
        <v>325498</v>
      </c>
      <c r="U4" s="42">
        <v>7743143</v>
      </c>
      <c r="V4" s="40" t="s">
        <v>38</v>
      </c>
      <c r="W4" s="42">
        <v>325354</v>
      </c>
      <c r="X4" s="42">
        <v>7742502</v>
      </c>
      <c r="Y4" s="42" t="s">
        <v>39</v>
      </c>
      <c r="Z4" s="42" t="s">
        <v>40</v>
      </c>
      <c r="AA4" s="40">
        <v>660</v>
      </c>
      <c r="AB4" s="40">
        <v>25</v>
      </c>
      <c r="AC4" s="15">
        <v>16500</v>
      </c>
      <c r="AD4" s="6">
        <v>0</v>
      </c>
      <c r="AE4" s="6">
        <v>9</v>
      </c>
      <c r="AF4" s="7">
        <v>0</v>
      </c>
      <c r="AG4" s="7">
        <v>1980000</v>
      </c>
      <c r="AH4" s="7">
        <v>1980000</v>
      </c>
      <c r="AI4" s="40"/>
      <c r="AJ4" s="43"/>
      <c r="AK4" s="40"/>
      <c r="AL4" s="40"/>
      <c r="AM4" s="44"/>
      <c r="AN4" s="40"/>
      <c r="AO4" s="40"/>
      <c r="AP4" s="40"/>
      <c r="AQ4" s="40"/>
      <c r="AR4" s="40"/>
      <c r="AS4" s="6"/>
      <c r="AT4" s="6"/>
      <c r="AU4" s="6"/>
      <c r="AV4" s="7"/>
      <c r="AW4" s="7"/>
      <c r="AX4" s="7"/>
      <c r="AY4" s="40"/>
      <c r="AZ4" s="43"/>
      <c r="BA4" s="40"/>
      <c r="BB4" s="40"/>
      <c r="BC4" s="44"/>
      <c r="BD4" s="40"/>
      <c r="BE4" s="40"/>
      <c r="BF4" s="40"/>
      <c r="BG4" s="40"/>
      <c r="BH4" s="40"/>
      <c r="BI4" s="6"/>
      <c r="BJ4" s="6"/>
      <c r="BK4" s="6"/>
      <c r="BL4" s="7"/>
      <c r="BM4" s="7"/>
      <c r="BN4" s="7"/>
      <c r="BO4" s="14">
        <v>9</v>
      </c>
      <c r="BP4" s="10">
        <v>1980000</v>
      </c>
      <c r="BQ4" s="6" t="s">
        <v>35</v>
      </c>
    </row>
    <row r="5" spans="1:82" ht="12" customHeight="1" x14ac:dyDescent="0.2">
      <c r="A5" s="5">
        <v>262</v>
      </c>
      <c r="B5" s="40" t="s">
        <v>36</v>
      </c>
      <c r="C5" s="45" t="s">
        <v>48</v>
      </c>
      <c r="D5" s="45" t="s">
        <v>49</v>
      </c>
      <c r="E5" s="45" t="s">
        <v>50</v>
      </c>
      <c r="F5" s="46">
        <v>169.1</v>
      </c>
      <c r="G5" s="46">
        <v>196.3</v>
      </c>
      <c r="H5" s="46">
        <v>27.200000000000017</v>
      </c>
      <c r="I5" s="40" t="s">
        <v>41</v>
      </c>
      <c r="J5" s="42" t="s">
        <v>38</v>
      </c>
      <c r="K5" s="41">
        <v>209769</v>
      </c>
      <c r="L5" s="42">
        <v>7755261</v>
      </c>
      <c r="M5" s="42" t="s">
        <v>38</v>
      </c>
      <c r="N5" s="42">
        <v>209746</v>
      </c>
      <c r="O5" s="42">
        <v>7755257</v>
      </c>
      <c r="P5" s="42" t="s">
        <v>42</v>
      </c>
      <c r="Q5" s="42" t="s">
        <v>43</v>
      </c>
      <c r="R5" s="40">
        <v>100</v>
      </c>
      <c r="S5" s="42" t="s">
        <v>38</v>
      </c>
      <c r="T5" s="41">
        <v>209769</v>
      </c>
      <c r="U5" s="42">
        <v>7755261</v>
      </c>
      <c r="V5" s="42" t="s">
        <v>38</v>
      </c>
      <c r="W5" s="42">
        <v>209746</v>
      </c>
      <c r="X5" s="42">
        <v>7755257</v>
      </c>
      <c r="Y5" s="42" t="s">
        <v>42</v>
      </c>
      <c r="Z5" s="42" t="s">
        <v>43</v>
      </c>
      <c r="AA5" s="40">
        <v>100</v>
      </c>
      <c r="AB5" s="40">
        <v>25</v>
      </c>
      <c r="AC5" s="15">
        <v>2500</v>
      </c>
      <c r="AD5" s="6">
        <v>0</v>
      </c>
      <c r="AE5" s="6">
        <v>6</v>
      </c>
      <c r="AF5" s="10">
        <v>0</v>
      </c>
      <c r="AG5" s="10">
        <v>300000</v>
      </c>
      <c r="AH5" s="10">
        <v>300000</v>
      </c>
      <c r="AI5" s="40"/>
      <c r="AJ5" s="43"/>
      <c r="AK5" s="40"/>
      <c r="AL5" s="40"/>
      <c r="AM5" s="43"/>
      <c r="AN5" s="40"/>
      <c r="AO5" s="40"/>
      <c r="AP5" s="40"/>
      <c r="AQ5" s="40"/>
      <c r="AR5" s="40"/>
      <c r="AS5" s="6"/>
      <c r="AT5" s="6"/>
      <c r="AU5" s="6"/>
      <c r="AV5" s="10"/>
      <c r="AW5" s="10"/>
      <c r="AX5" s="10"/>
      <c r="AY5" s="40"/>
      <c r="AZ5" s="40"/>
      <c r="BA5" s="40"/>
      <c r="BB5" s="40"/>
      <c r="BC5" s="44"/>
      <c r="BD5" s="40"/>
      <c r="BE5" s="40"/>
      <c r="BF5" s="40"/>
      <c r="BG5" s="40"/>
      <c r="BH5" s="40"/>
      <c r="BI5" s="6"/>
      <c r="BJ5" s="6"/>
      <c r="BK5" s="6"/>
      <c r="BL5" s="6"/>
      <c r="BM5" s="6"/>
      <c r="BN5" s="6"/>
      <c r="BO5" s="14">
        <v>6</v>
      </c>
      <c r="BP5" s="10">
        <v>300000</v>
      </c>
      <c r="BQ5" s="6" t="s">
        <v>44</v>
      </c>
    </row>
    <row r="6" spans="1:82" s="24" customFormat="1" ht="12" customHeight="1" x14ac:dyDescent="0.2">
      <c r="A6" s="5">
        <v>262</v>
      </c>
      <c r="B6" s="52" t="s">
        <v>80</v>
      </c>
      <c r="C6" s="52" t="s">
        <v>56</v>
      </c>
      <c r="D6" s="52" t="s">
        <v>81</v>
      </c>
      <c r="E6" s="52" t="s">
        <v>82</v>
      </c>
      <c r="F6" s="52">
        <v>10.199999999999999</v>
      </c>
      <c r="G6" s="52">
        <v>15.3</v>
      </c>
      <c r="H6" s="52">
        <v>5.1000000000000014</v>
      </c>
      <c r="I6" s="53" t="s">
        <v>83</v>
      </c>
      <c r="J6" s="53" t="s">
        <v>38</v>
      </c>
      <c r="K6" s="54">
        <v>199597</v>
      </c>
      <c r="L6" s="53">
        <v>7756995</v>
      </c>
      <c r="M6" s="53" t="s">
        <v>38</v>
      </c>
      <c r="N6" s="54">
        <v>199238</v>
      </c>
      <c r="O6" s="53">
        <v>7756960</v>
      </c>
      <c r="P6" s="53" t="s">
        <v>84</v>
      </c>
      <c r="Q6" s="53" t="s">
        <v>85</v>
      </c>
      <c r="R6" s="53">
        <v>300</v>
      </c>
      <c r="S6" s="53" t="s">
        <v>38</v>
      </c>
      <c r="T6" s="54">
        <v>199597</v>
      </c>
      <c r="U6" s="53">
        <v>7756995</v>
      </c>
      <c r="V6" s="53" t="s">
        <v>38</v>
      </c>
      <c r="W6" s="55">
        <v>199419</v>
      </c>
      <c r="X6" s="53">
        <v>7757059</v>
      </c>
      <c r="Y6" s="53" t="s">
        <v>86</v>
      </c>
      <c r="Z6" s="53" t="s">
        <v>87</v>
      </c>
      <c r="AA6" s="53">
        <v>150</v>
      </c>
      <c r="AB6" s="53">
        <v>25</v>
      </c>
      <c r="AC6" s="56">
        <v>3750</v>
      </c>
      <c r="AD6" s="56">
        <v>0</v>
      </c>
      <c r="AE6" s="56">
        <v>7</v>
      </c>
      <c r="AF6" s="57">
        <v>0</v>
      </c>
      <c r="AG6" s="57">
        <v>637500</v>
      </c>
      <c r="AH6" s="57">
        <v>637500</v>
      </c>
      <c r="AI6" s="53" t="s">
        <v>38</v>
      </c>
      <c r="AJ6" s="55">
        <v>199419</v>
      </c>
      <c r="AK6" s="53">
        <v>7757059</v>
      </c>
      <c r="AL6" s="53" t="s">
        <v>38</v>
      </c>
      <c r="AM6" s="55">
        <v>199238</v>
      </c>
      <c r="AN6" s="53">
        <v>7756960</v>
      </c>
      <c r="AO6" s="53" t="s">
        <v>87</v>
      </c>
      <c r="AP6" s="53" t="s">
        <v>85</v>
      </c>
      <c r="AQ6" s="53">
        <v>250</v>
      </c>
      <c r="AR6" s="53">
        <v>20</v>
      </c>
      <c r="AS6" s="56">
        <v>6250</v>
      </c>
      <c r="AT6" s="56">
        <v>0</v>
      </c>
      <c r="AU6" s="56">
        <v>2</v>
      </c>
      <c r="AV6" s="57">
        <v>0</v>
      </c>
      <c r="AW6" s="57">
        <v>1062500</v>
      </c>
      <c r="AX6" s="57">
        <v>1062500</v>
      </c>
      <c r="AY6" s="53"/>
      <c r="AZ6" s="53"/>
      <c r="BA6" s="53"/>
      <c r="BB6" s="53"/>
      <c r="BC6" s="55"/>
      <c r="BD6" s="53"/>
      <c r="BE6" s="53"/>
      <c r="BF6" s="53"/>
      <c r="BG6" s="53"/>
      <c r="BH6" s="53"/>
      <c r="BI6" s="56"/>
      <c r="BJ6" s="56"/>
      <c r="BK6" s="56"/>
      <c r="BL6" s="56"/>
      <c r="BM6" s="56"/>
      <c r="BN6" s="56"/>
      <c r="BO6" s="58">
        <v>5</v>
      </c>
      <c r="BP6" s="57">
        <v>1700000</v>
      </c>
      <c r="BQ6" s="56" t="s">
        <v>44</v>
      </c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</row>
    <row r="7" spans="1:82" s="24" customFormat="1" ht="12" customHeight="1" thickBot="1" x14ac:dyDescent="0.25">
      <c r="A7" s="5"/>
      <c r="B7" s="52"/>
      <c r="C7" s="83" t="s">
        <v>57</v>
      </c>
      <c r="D7" s="52" t="s">
        <v>82</v>
      </c>
      <c r="E7" s="52" t="s">
        <v>88</v>
      </c>
      <c r="F7" s="52">
        <v>15.3</v>
      </c>
      <c r="G7" s="52">
        <v>29</v>
      </c>
      <c r="H7" s="52">
        <v>13.7</v>
      </c>
      <c r="I7" s="52"/>
      <c r="J7" s="52"/>
      <c r="K7" s="59"/>
      <c r="L7" s="52"/>
      <c r="M7" s="52"/>
      <c r="N7" s="59"/>
      <c r="O7" s="52"/>
      <c r="P7" s="52"/>
      <c r="Q7" s="52"/>
      <c r="R7" s="52"/>
      <c r="S7" s="52"/>
      <c r="T7" s="59"/>
      <c r="U7" s="52"/>
      <c r="V7" s="52"/>
      <c r="W7" s="60"/>
      <c r="X7" s="52"/>
      <c r="Y7" s="52"/>
      <c r="Z7" s="52"/>
      <c r="AA7" s="52"/>
      <c r="AB7" s="52"/>
      <c r="AC7" s="6"/>
      <c r="AD7" s="6"/>
      <c r="AE7" s="6"/>
      <c r="AF7" s="10"/>
      <c r="AG7" s="10"/>
      <c r="AH7" s="10"/>
      <c r="AI7" s="52"/>
      <c r="AJ7" s="60"/>
      <c r="AK7" s="52"/>
      <c r="AL7" s="52"/>
      <c r="AM7" s="59"/>
      <c r="AN7" s="52"/>
      <c r="AO7" s="52"/>
      <c r="AP7" s="52"/>
      <c r="AQ7" s="52"/>
      <c r="AR7" s="52"/>
      <c r="AS7" s="6"/>
      <c r="AT7" s="6"/>
      <c r="AU7" s="6"/>
      <c r="AV7" s="10"/>
      <c r="AW7" s="10"/>
      <c r="AX7" s="10"/>
      <c r="AY7" s="52"/>
      <c r="AZ7" s="52"/>
      <c r="BA7" s="52"/>
      <c r="BB7" s="52"/>
      <c r="BC7" s="60"/>
      <c r="BD7" s="52"/>
      <c r="BE7" s="52"/>
      <c r="BF7" s="52"/>
      <c r="BG7" s="52"/>
      <c r="BH7" s="52"/>
      <c r="BI7" s="6"/>
      <c r="BJ7" s="6"/>
      <c r="BK7" s="6"/>
      <c r="BL7" s="6"/>
      <c r="BM7" s="6"/>
      <c r="BN7" s="6"/>
      <c r="BO7" s="14"/>
      <c r="BP7" s="10"/>
      <c r="BQ7" s="6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</row>
    <row r="8" spans="1:82" s="31" customFormat="1" ht="12" customHeight="1" x14ac:dyDescent="0.2">
      <c r="A8" s="5">
        <v>262</v>
      </c>
      <c r="B8" s="77" t="s">
        <v>80</v>
      </c>
      <c r="C8" s="80" t="s">
        <v>117</v>
      </c>
      <c r="D8" s="78" t="s">
        <v>88</v>
      </c>
      <c r="E8" s="52" t="s">
        <v>89</v>
      </c>
      <c r="F8" s="52">
        <v>29</v>
      </c>
      <c r="G8" s="52">
        <v>36.4</v>
      </c>
      <c r="H8" s="52">
        <v>7.3999999999999986</v>
      </c>
      <c r="I8" s="53" t="s">
        <v>90</v>
      </c>
      <c r="J8" s="53" t="s">
        <v>38</v>
      </c>
      <c r="K8" s="54">
        <v>188473</v>
      </c>
      <c r="L8" s="53">
        <v>7758337</v>
      </c>
      <c r="M8" s="53" t="s">
        <v>38</v>
      </c>
      <c r="N8" s="54">
        <v>188273</v>
      </c>
      <c r="O8" s="53">
        <v>7758315</v>
      </c>
      <c r="P8" s="53" t="s">
        <v>91</v>
      </c>
      <c r="Q8" s="53" t="s">
        <v>92</v>
      </c>
      <c r="R8" s="53">
        <v>150</v>
      </c>
      <c r="S8" s="53" t="s">
        <v>38</v>
      </c>
      <c r="T8" s="54">
        <v>188473</v>
      </c>
      <c r="U8" s="53">
        <v>7758337</v>
      </c>
      <c r="V8" s="53" t="s">
        <v>38</v>
      </c>
      <c r="W8" s="55">
        <v>188273</v>
      </c>
      <c r="X8" s="53">
        <v>7758315</v>
      </c>
      <c r="Y8" s="53" t="s">
        <v>91</v>
      </c>
      <c r="Z8" s="53" t="s">
        <v>92</v>
      </c>
      <c r="AA8" s="53">
        <v>150</v>
      </c>
      <c r="AB8" s="53">
        <v>25</v>
      </c>
      <c r="AC8" s="58">
        <v>3750</v>
      </c>
      <c r="AD8" s="58">
        <v>2250</v>
      </c>
      <c r="AE8" s="58">
        <v>4</v>
      </c>
      <c r="AF8" s="69">
        <v>3879224.9999999991</v>
      </c>
      <c r="AG8" s="69">
        <v>562500</v>
      </c>
      <c r="AH8" s="69">
        <v>4441724.9999999991</v>
      </c>
      <c r="AI8" s="53"/>
      <c r="AJ8" s="55"/>
      <c r="AK8" s="53"/>
      <c r="AL8" s="53"/>
      <c r="AM8" s="54"/>
      <c r="AN8" s="53"/>
      <c r="AO8" s="53"/>
      <c r="AP8" s="53"/>
      <c r="AQ8" s="53"/>
      <c r="AR8" s="53"/>
      <c r="AS8" s="58"/>
      <c r="AT8" s="58"/>
      <c r="AU8" s="58"/>
      <c r="AV8" s="69"/>
      <c r="AW8" s="69"/>
      <c r="AX8" s="69"/>
      <c r="AY8" s="53"/>
      <c r="AZ8" s="54"/>
      <c r="BA8" s="53"/>
      <c r="BB8" s="53"/>
      <c r="BC8" s="55"/>
      <c r="BD8" s="53"/>
      <c r="BE8" s="53"/>
      <c r="BF8" s="53"/>
      <c r="BG8" s="53"/>
      <c r="BH8" s="53"/>
      <c r="BI8" s="58"/>
      <c r="BJ8" s="58"/>
      <c r="BK8" s="58"/>
      <c r="BL8" s="69"/>
      <c r="BM8" s="69"/>
      <c r="BN8" s="69"/>
      <c r="BO8" s="58">
        <v>4</v>
      </c>
      <c r="BP8" s="74">
        <v>4441724.9999999991</v>
      </c>
      <c r="BQ8" s="58" t="s">
        <v>35</v>
      </c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</row>
    <row r="9" spans="1:82" s="31" customFormat="1" ht="12" customHeight="1" x14ac:dyDescent="0.2">
      <c r="A9" s="5">
        <v>262</v>
      </c>
      <c r="B9" s="77" t="s">
        <v>80</v>
      </c>
      <c r="C9" s="81" t="s">
        <v>116</v>
      </c>
      <c r="D9" s="78" t="s">
        <v>88</v>
      </c>
      <c r="E9" s="52" t="s">
        <v>89</v>
      </c>
      <c r="F9" s="52">
        <v>29</v>
      </c>
      <c r="G9" s="52">
        <v>36.4</v>
      </c>
      <c r="H9" s="52">
        <v>7.3999999999999986</v>
      </c>
      <c r="I9" s="53" t="s">
        <v>93</v>
      </c>
      <c r="J9" s="53" t="s">
        <v>94</v>
      </c>
      <c r="K9" s="54">
        <v>810963</v>
      </c>
      <c r="L9" s="53">
        <v>7757053</v>
      </c>
      <c r="M9" s="53" t="s">
        <v>94</v>
      </c>
      <c r="N9" s="54">
        <v>807667</v>
      </c>
      <c r="O9" s="53">
        <v>7755208</v>
      </c>
      <c r="P9" s="53" t="s">
        <v>95</v>
      </c>
      <c r="Q9" s="53" t="s">
        <v>96</v>
      </c>
      <c r="R9" s="53">
        <v>5100</v>
      </c>
      <c r="S9" s="53" t="s">
        <v>94</v>
      </c>
      <c r="T9" s="54">
        <v>810963</v>
      </c>
      <c r="U9" s="53">
        <v>7757053</v>
      </c>
      <c r="V9" s="53" t="s">
        <v>94</v>
      </c>
      <c r="W9" s="55">
        <v>808415</v>
      </c>
      <c r="X9" s="53">
        <v>7755633</v>
      </c>
      <c r="Y9" s="53" t="s">
        <v>95</v>
      </c>
      <c r="Z9" s="53" t="s">
        <v>97</v>
      </c>
      <c r="AA9" s="53">
        <v>4500</v>
      </c>
      <c r="AB9" s="53">
        <v>25</v>
      </c>
      <c r="AC9" s="58">
        <v>112500</v>
      </c>
      <c r="AD9" s="58">
        <v>40000</v>
      </c>
      <c r="AE9" s="58">
        <v>1</v>
      </c>
      <c r="AF9" s="69">
        <v>124304531.24999997</v>
      </c>
      <c r="AG9" s="69">
        <v>56250000</v>
      </c>
      <c r="AH9" s="69">
        <v>180554531.24999997</v>
      </c>
      <c r="AI9" s="53" t="s">
        <v>94</v>
      </c>
      <c r="AJ9" s="55">
        <v>808415</v>
      </c>
      <c r="AK9" s="53">
        <v>7755633</v>
      </c>
      <c r="AL9" s="53" t="s">
        <v>94</v>
      </c>
      <c r="AM9" s="54">
        <v>808193</v>
      </c>
      <c r="AN9" s="53">
        <v>7755480</v>
      </c>
      <c r="AO9" s="53" t="s">
        <v>97</v>
      </c>
      <c r="AP9" s="53" t="s">
        <v>98</v>
      </c>
      <c r="AQ9" s="53">
        <v>270</v>
      </c>
      <c r="AR9" s="53">
        <v>25</v>
      </c>
      <c r="AS9" s="58">
        <v>6750</v>
      </c>
      <c r="AT9" s="58">
        <v>0</v>
      </c>
      <c r="AU9" s="58">
        <v>7</v>
      </c>
      <c r="AV9" s="69">
        <v>0</v>
      </c>
      <c r="AW9" s="69">
        <v>3375000</v>
      </c>
      <c r="AX9" s="69">
        <v>3375000</v>
      </c>
      <c r="AY9" s="53" t="s">
        <v>94</v>
      </c>
      <c r="AZ9" s="54">
        <v>808193</v>
      </c>
      <c r="BA9" s="53">
        <v>7755480</v>
      </c>
      <c r="BB9" s="53" t="s">
        <v>94</v>
      </c>
      <c r="BC9" s="55">
        <v>807667</v>
      </c>
      <c r="BD9" s="53">
        <v>7755208</v>
      </c>
      <c r="BE9" s="53" t="s">
        <v>98</v>
      </c>
      <c r="BF9" s="53" t="s">
        <v>96</v>
      </c>
      <c r="BG9" s="53">
        <v>680</v>
      </c>
      <c r="BH9" s="53">
        <v>25</v>
      </c>
      <c r="BI9" s="58">
        <v>17000</v>
      </c>
      <c r="BJ9" s="58">
        <v>0</v>
      </c>
      <c r="BK9" s="58">
        <v>2</v>
      </c>
      <c r="BL9" s="69">
        <v>0</v>
      </c>
      <c r="BM9" s="69">
        <v>8500000</v>
      </c>
      <c r="BN9" s="69">
        <v>8500000</v>
      </c>
      <c r="BO9" s="58">
        <v>3</v>
      </c>
      <c r="BP9" s="74">
        <v>192429531.24999997</v>
      </c>
      <c r="BQ9" s="58" t="s">
        <v>99</v>
      </c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</row>
    <row r="10" spans="1:82" s="31" customFormat="1" ht="12" customHeight="1" thickBot="1" x14ac:dyDescent="0.25">
      <c r="A10" s="5"/>
      <c r="B10" s="77"/>
      <c r="C10" s="82" t="s">
        <v>58</v>
      </c>
      <c r="D10" s="78"/>
      <c r="E10" s="52"/>
      <c r="F10" s="52"/>
      <c r="G10" s="52"/>
      <c r="H10" s="52"/>
      <c r="I10" s="53"/>
      <c r="J10" s="53"/>
      <c r="K10" s="54"/>
      <c r="L10" s="53"/>
      <c r="M10" s="53"/>
      <c r="N10" s="54"/>
      <c r="O10" s="53"/>
      <c r="P10" s="53"/>
      <c r="Q10" s="53"/>
      <c r="R10" s="53"/>
      <c r="S10" s="53"/>
      <c r="T10" s="54"/>
      <c r="U10" s="53"/>
      <c r="V10" s="53"/>
      <c r="W10" s="55"/>
      <c r="X10" s="53"/>
      <c r="Y10" s="53"/>
      <c r="Z10" s="53"/>
      <c r="AA10" s="53"/>
      <c r="AB10" s="53"/>
      <c r="AC10" s="58"/>
      <c r="AD10" s="58"/>
      <c r="AE10" s="58"/>
      <c r="AF10" s="69"/>
      <c r="AG10" s="69"/>
      <c r="AH10" s="69"/>
      <c r="AI10" s="53"/>
      <c r="AJ10" s="55"/>
      <c r="AK10" s="53"/>
      <c r="AL10" s="53"/>
      <c r="AM10" s="54"/>
      <c r="AN10" s="53"/>
      <c r="AO10" s="53"/>
      <c r="AP10" s="53"/>
      <c r="AQ10" s="53"/>
      <c r="AR10" s="53"/>
      <c r="AS10" s="58"/>
      <c r="AT10" s="58"/>
      <c r="AU10" s="58"/>
      <c r="AV10" s="69"/>
      <c r="AW10" s="69"/>
      <c r="AX10" s="69"/>
      <c r="AY10" s="53"/>
      <c r="AZ10" s="54"/>
      <c r="BA10" s="53"/>
      <c r="BB10" s="53"/>
      <c r="BC10" s="55"/>
      <c r="BD10" s="53"/>
      <c r="BE10" s="53"/>
      <c r="BF10" s="53"/>
      <c r="BG10" s="53"/>
      <c r="BH10" s="53"/>
      <c r="BI10" s="58"/>
      <c r="BJ10" s="58"/>
      <c r="BK10" s="58"/>
      <c r="BL10" s="69"/>
      <c r="BM10" s="69"/>
      <c r="BN10" s="69"/>
      <c r="BO10" s="58"/>
      <c r="BP10" s="69">
        <f>BP8+BP9</f>
        <v>196871256.24999997</v>
      </c>
      <c r="BQ10" s="58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</row>
    <row r="11" spans="1:82" s="31" customFormat="1" ht="12.75" customHeight="1" x14ac:dyDescent="0.2">
      <c r="A11" s="5"/>
      <c r="B11" s="77"/>
      <c r="C11" s="80" t="s">
        <v>118</v>
      </c>
      <c r="D11" s="78" t="s">
        <v>89</v>
      </c>
      <c r="E11" s="52" t="s">
        <v>100</v>
      </c>
      <c r="F11" s="52">
        <v>36.4</v>
      </c>
      <c r="G11" s="52">
        <v>50.8</v>
      </c>
      <c r="H11" s="52">
        <v>14.399999999999999</v>
      </c>
      <c r="I11" s="52"/>
      <c r="J11" s="52"/>
      <c r="K11" s="59"/>
      <c r="L11" s="52"/>
      <c r="M11" s="52"/>
      <c r="N11" s="59"/>
      <c r="O11" s="52"/>
      <c r="P11" s="52"/>
      <c r="Q11" s="52"/>
      <c r="R11" s="52"/>
      <c r="S11" s="52"/>
      <c r="T11" s="59"/>
      <c r="U11" s="52"/>
      <c r="V11" s="52"/>
      <c r="W11" s="60"/>
      <c r="X11" s="52"/>
      <c r="Y11" s="52"/>
      <c r="Z11" s="52"/>
      <c r="AA11" s="52"/>
      <c r="AB11" s="52"/>
      <c r="AC11" s="14"/>
      <c r="AD11" s="14"/>
      <c r="AE11" s="14"/>
      <c r="AF11" s="65"/>
      <c r="AG11" s="65"/>
      <c r="AH11" s="65"/>
      <c r="AI11" s="52"/>
      <c r="AJ11" s="60"/>
      <c r="AK11" s="52"/>
      <c r="AL11" s="52"/>
      <c r="AM11" s="60"/>
      <c r="AN11" s="52"/>
      <c r="AO11" s="52"/>
      <c r="AP11" s="52"/>
      <c r="AQ11" s="52"/>
      <c r="AR11" s="52"/>
      <c r="AS11" s="14"/>
      <c r="AT11" s="14"/>
      <c r="AU11" s="14"/>
      <c r="AV11" s="65"/>
      <c r="AW11" s="65"/>
      <c r="AX11" s="65"/>
      <c r="AY11" s="52"/>
      <c r="AZ11" s="52"/>
      <c r="BA11" s="52"/>
      <c r="BB11" s="52"/>
      <c r="BC11" s="60"/>
      <c r="BD11" s="52"/>
      <c r="BE11" s="52"/>
      <c r="BF11" s="52"/>
      <c r="BG11" s="52"/>
      <c r="BH11" s="52"/>
      <c r="BI11" s="14"/>
      <c r="BJ11" s="14"/>
      <c r="BK11" s="14"/>
      <c r="BL11" s="14"/>
      <c r="BM11" s="14"/>
      <c r="BN11" s="14"/>
      <c r="BO11" s="14"/>
      <c r="BP11" s="75"/>
      <c r="BQ11" s="14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</row>
    <row r="12" spans="1:82" s="31" customFormat="1" ht="12" customHeight="1" x14ac:dyDescent="0.2">
      <c r="A12" s="5">
        <v>262</v>
      </c>
      <c r="B12" s="77" t="s">
        <v>80</v>
      </c>
      <c r="C12" s="81" t="s">
        <v>119</v>
      </c>
      <c r="D12" s="78" t="s">
        <v>89</v>
      </c>
      <c r="E12" s="52" t="s">
        <v>100</v>
      </c>
      <c r="F12" s="52">
        <v>36.4</v>
      </c>
      <c r="G12" s="52">
        <v>50.8</v>
      </c>
      <c r="H12" s="52">
        <v>14.399999999999999</v>
      </c>
      <c r="I12" s="52" t="s">
        <v>101</v>
      </c>
      <c r="J12" s="52" t="s">
        <v>94</v>
      </c>
      <c r="K12" s="59">
        <v>799356</v>
      </c>
      <c r="L12" s="52">
        <v>7759054</v>
      </c>
      <c r="M12" s="52" t="s">
        <v>94</v>
      </c>
      <c r="N12" s="59">
        <v>797393</v>
      </c>
      <c r="O12" s="52">
        <v>7758659</v>
      </c>
      <c r="P12" s="52" t="s">
        <v>102</v>
      </c>
      <c r="Q12" s="52" t="s">
        <v>103</v>
      </c>
      <c r="R12" s="52">
        <v>2150</v>
      </c>
      <c r="S12" s="52" t="s">
        <v>94</v>
      </c>
      <c r="T12" s="59">
        <v>799356</v>
      </c>
      <c r="U12" s="52">
        <v>7759054</v>
      </c>
      <c r="V12" s="52" t="s">
        <v>94</v>
      </c>
      <c r="W12" s="59">
        <v>798685</v>
      </c>
      <c r="X12" s="52">
        <v>7758716</v>
      </c>
      <c r="Y12" s="52" t="s">
        <v>102</v>
      </c>
      <c r="Z12" s="52" t="s">
        <v>104</v>
      </c>
      <c r="AA12" s="52">
        <v>900</v>
      </c>
      <c r="AB12" s="52">
        <v>25</v>
      </c>
      <c r="AC12" s="14">
        <v>22500</v>
      </c>
      <c r="AD12" s="14">
        <v>0</v>
      </c>
      <c r="AE12" s="14">
        <v>6</v>
      </c>
      <c r="AF12" s="65">
        <v>10390781.25</v>
      </c>
      <c r="AG12" s="65">
        <v>11250000</v>
      </c>
      <c r="AH12" s="65">
        <v>21640781.25</v>
      </c>
      <c r="AI12" s="52" t="s">
        <v>94</v>
      </c>
      <c r="AJ12" s="52">
        <v>798685</v>
      </c>
      <c r="AK12" s="52">
        <v>7758716</v>
      </c>
      <c r="AL12" s="52" t="s">
        <v>94</v>
      </c>
      <c r="AM12" s="60">
        <v>797393</v>
      </c>
      <c r="AN12" s="52">
        <v>7758659</v>
      </c>
      <c r="AO12" s="52" t="s">
        <v>104</v>
      </c>
      <c r="AP12" s="52" t="s">
        <v>103</v>
      </c>
      <c r="AQ12" s="52">
        <v>1250</v>
      </c>
      <c r="AR12" s="52">
        <v>25</v>
      </c>
      <c r="AS12" s="14">
        <v>31250</v>
      </c>
      <c r="AT12" s="14">
        <v>6200</v>
      </c>
      <c r="AU12" s="14">
        <v>1</v>
      </c>
      <c r="AV12" s="65">
        <v>29388208.124999996</v>
      </c>
      <c r="AW12" s="65">
        <v>15625000</v>
      </c>
      <c r="AX12" s="65">
        <v>45013208.125</v>
      </c>
      <c r="AY12" s="52"/>
      <c r="AZ12" s="52"/>
      <c r="BA12" s="52"/>
      <c r="BB12" s="52"/>
      <c r="BC12" s="60"/>
      <c r="BD12" s="52"/>
      <c r="BE12" s="52"/>
      <c r="BF12" s="52"/>
      <c r="BG12" s="52"/>
      <c r="BH12" s="52"/>
      <c r="BI12" s="14"/>
      <c r="BJ12" s="14"/>
      <c r="BK12" s="14"/>
      <c r="BL12" s="14"/>
      <c r="BM12" s="14"/>
      <c r="BN12" s="14"/>
      <c r="BO12" s="14">
        <v>3</v>
      </c>
      <c r="BP12" s="75">
        <v>66653989.375</v>
      </c>
      <c r="BQ12" s="14" t="s">
        <v>99</v>
      </c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</row>
    <row r="13" spans="1:82" s="31" customFormat="1" ht="12" customHeight="1" thickBot="1" x14ac:dyDescent="0.25">
      <c r="A13" s="5"/>
      <c r="B13" s="77"/>
      <c r="C13" s="82" t="s">
        <v>59</v>
      </c>
      <c r="D13" s="78"/>
      <c r="E13" s="52"/>
      <c r="F13" s="52"/>
      <c r="G13" s="52"/>
      <c r="H13" s="52"/>
      <c r="I13" s="52"/>
      <c r="J13" s="52"/>
      <c r="K13" s="59"/>
      <c r="L13" s="52"/>
      <c r="M13" s="52"/>
      <c r="N13" s="59"/>
      <c r="O13" s="52"/>
      <c r="P13" s="52"/>
      <c r="Q13" s="52"/>
      <c r="R13" s="52"/>
      <c r="S13" s="52"/>
      <c r="T13" s="59"/>
      <c r="U13" s="52"/>
      <c r="V13" s="52"/>
      <c r="W13" s="59"/>
      <c r="X13" s="52"/>
      <c r="Y13" s="52"/>
      <c r="Z13" s="52"/>
      <c r="AA13" s="52"/>
      <c r="AB13" s="52"/>
      <c r="AC13" s="14"/>
      <c r="AD13" s="14"/>
      <c r="AE13" s="14"/>
      <c r="AF13" s="65"/>
      <c r="AG13" s="65"/>
      <c r="AH13" s="65"/>
      <c r="AI13" s="52"/>
      <c r="AJ13" s="52"/>
      <c r="AK13" s="52"/>
      <c r="AL13" s="52"/>
      <c r="AM13" s="60"/>
      <c r="AN13" s="52"/>
      <c r="AO13" s="52"/>
      <c r="AP13" s="52"/>
      <c r="AQ13" s="52"/>
      <c r="AR13" s="52"/>
      <c r="AS13" s="14"/>
      <c r="AT13" s="14"/>
      <c r="AU13" s="14"/>
      <c r="AV13" s="65"/>
      <c r="AW13" s="65"/>
      <c r="AX13" s="65"/>
      <c r="AY13" s="52"/>
      <c r="AZ13" s="52"/>
      <c r="BA13" s="52"/>
      <c r="BB13" s="52"/>
      <c r="BC13" s="60"/>
      <c r="BD13" s="52"/>
      <c r="BE13" s="52"/>
      <c r="BF13" s="52"/>
      <c r="BG13" s="52"/>
      <c r="BH13" s="52"/>
      <c r="BI13" s="14"/>
      <c r="BJ13" s="14"/>
      <c r="BK13" s="14"/>
      <c r="BL13" s="14"/>
      <c r="BM13" s="14"/>
      <c r="BN13" s="14"/>
      <c r="BO13" s="14"/>
      <c r="BP13" s="65">
        <f>BP12+BP11</f>
        <v>66653989.375</v>
      </c>
      <c r="BQ13" s="14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</row>
    <row r="14" spans="1:82" s="31" customFormat="1" ht="12" customHeight="1" x14ac:dyDescent="0.2">
      <c r="A14" s="5"/>
      <c r="B14" s="52"/>
      <c r="C14" s="79" t="s">
        <v>60</v>
      </c>
      <c r="D14" s="52" t="s">
        <v>100</v>
      </c>
      <c r="E14" s="52" t="s">
        <v>105</v>
      </c>
      <c r="F14" s="52">
        <v>50.8</v>
      </c>
      <c r="G14" s="52">
        <v>67.8</v>
      </c>
      <c r="H14" s="52">
        <v>17</v>
      </c>
      <c r="I14" s="52"/>
      <c r="J14" s="52"/>
      <c r="K14" s="59"/>
      <c r="L14" s="52"/>
      <c r="M14" s="52"/>
      <c r="N14" s="59"/>
      <c r="O14" s="52"/>
      <c r="P14" s="52"/>
      <c r="Q14" s="52"/>
      <c r="R14" s="61"/>
      <c r="S14" s="52"/>
      <c r="T14" s="59"/>
      <c r="U14" s="52"/>
      <c r="V14" s="52"/>
      <c r="W14" s="60"/>
      <c r="X14" s="52"/>
      <c r="Y14" s="52"/>
      <c r="Z14" s="52"/>
      <c r="AA14" s="61"/>
      <c r="AB14" s="61"/>
      <c r="AC14" s="62"/>
      <c r="AD14" s="62"/>
      <c r="AE14" s="14"/>
      <c r="AF14" s="10"/>
      <c r="AG14" s="10"/>
      <c r="AH14" s="63"/>
      <c r="AI14" s="52"/>
      <c r="AJ14" s="60"/>
      <c r="AK14" s="52"/>
      <c r="AL14" s="52"/>
      <c r="AM14" s="60"/>
      <c r="AN14" s="52"/>
      <c r="AO14" s="52"/>
      <c r="AP14" s="52"/>
      <c r="AQ14" s="52"/>
      <c r="AR14" s="52"/>
      <c r="AS14" s="62"/>
      <c r="AT14" s="62"/>
      <c r="AU14" s="62"/>
      <c r="AV14" s="10"/>
      <c r="AW14" s="63"/>
      <c r="AX14" s="63"/>
      <c r="AY14" s="52"/>
      <c r="AZ14" s="52"/>
      <c r="BA14" s="52"/>
      <c r="BB14" s="52"/>
      <c r="BC14" s="60"/>
      <c r="BD14" s="52"/>
      <c r="BE14" s="52"/>
      <c r="BF14" s="52"/>
      <c r="BG14" s="52"/>
      <c r="BH14" s="52"/>
      <c r="BI14" s="64"/>
      <c r="BJ14" s="64"/>
      <c r="BK14" s="64"/>
      <c r="BL14" s="64"/>
      <c r="BM14" s="64"/>
      <c r="BN14" s="64"/>
      <c r="BO14" s="14"/>
      <c r="BP14" s="65"/>
      <c r="BQ14" s="6"/>
    </row>
    <row r="15" spans="1:82" s="31" customFormat="1" ht="12" customHeight="1" x14ac:dyDescent="0.2">
      <c r="A15" s="5">
        <v>262</v>
      </c>
      <c r="B15" s="52" t="s">
        <v>80</v>
      </c>
      <c r="C15" s="52" t="s">
        <v>62</v>
      </c>
      <c r="D15" s="52" t="s">
        <v>106</v>
      </c>
      <c r="E15" s="52" t="s">
        <v>107</v>
      </c>
      <c r="F15" s="52">
        <v>72.2</v>
      </c>
      <c r="G15" s="52">
        <v>96</v>
      </c>
      <c r="H15" s="52">
        <v>23.799999999999997</v>
      </c>
      <c r="I15" s="53" t="s">
        <v>108</v>
      </c>
      <c r="J15" s="53" t="s">
        <v>94</v>
      </c>
      <c r="K15" s="66">
        <v>763578</v>
      </c>
      <c r="L15" s="53">
        <v>7753418</v>
      </c>
      <c r="M15" s="53" t="s">
        <v>94</v>
      </c>
      <c r="N15" s="66">
        <v>763154</v>
      </c>
      <c r="O15" s="53">
        <v>7753800</v>
      </c>
      <c r="P15" s="53" t="s">
        <v>109</v>
      </c>
      <c r="Q15" s="53" t="s">
        <v>110</v>
      </c>
      <c r="R15" s="67">
        <v>350</v>
      </c>
      <c r="S15" s="53" t="s">
        <v>94</v>
      </c>
      <c r="T15" s="66">
        <v>763578</v>
      </c>
      <c r="U15" s="53">
        <v>7753418</v>
      </c>
      <c r="V15" s="53" t="s">
        <v>94</v>
      </c>
      <c r="W15" s="55">
        <v>763154</v>
      </c>
      <c r="X15" s="53">
        <v>7753800</v>
      </c>
      <c r="Y15" s="53" t="s">
        <v>109</v>
      </c>
      <c r="Z15" s="53" t="s">
        <v>110</v>
      </c>
      <c r="AA15" s="67">
        <v>350</v>
      </c>
      <c r="AB15" s="67">
        <v>25</v>
      </c>
      <c r="AC15" s="68">
        <v>8750</v>
      </c>
      <c r="AD15" s="68">
        <v>0</v>
      </c>
      <c r="AE15" s="58">
        <v>1</v>
      </c>
      <c r="AF15" s="69">
        <v>0</v>
      </c>
      <c r="AG15" s="69">
        <v>437500</v>
      </c>
      <c r="AH15" s="69">
        <v>437500</v>
      </c>
      <c r="AI15" s="53"/>
      <c r="AJ15" s="53"/>
      <c r="AK15" s="53"/>
      <c r="AL15" s="53"/>
      <c r="AM15" s="55"/>
      <c r="AN15" s="53"/>
      <c r="AO15" s="53"/>
      <c r="AP15" s="53"/>
      <c r="AQ15" s="53"/>
      <c r="AR15" s="53"/>
      <c r="AS15" s="68"/>
      <c r="AT15" s="68"/>
      <c r="AU15" s="68"/>
      <c r="AV15" s="70"/>
      <c r="AW15" s="70"/>
      <c r="AX15" s="70"/>
      <c r="AY15" s="53"/>
      <c r="AZ15" s="53"/>
      <c r="BA15" s="53"/>
      <c r="BB15" s="53"/>
      <c r="BC15" s="55"/>
      <c r="BD15" s="53"/>
      <c r="BE15" s="53"/>
      <c r="BF15" s="53"/>
      <c r="BG15" s="53"/>
      <c r="BH15" s="53"/>
      <c r="BI15" s="70"/>
      <c r="BJ15" s="70"/>
      <c r="BK15" s="70"/>
      <c r="BL15" s="70"/>
      <c r="BM15" s="70"/>
      <c r="BN15" s="70"/>
      <c r="BO15" s="58">
        <v>1</v>
      </c>
      <c r="BP15" s="69">
        <v>437500</v>
      </c>
      <c r="BQ15" s="58" t="s">
        <v>44</v>
      </c>
    </row>
    <row r="16" spans="1:82" s="31" customFormat="1" ht="12" customHeight="1" x14ac:dyDescent="0.2">
      <c r="A16" s="5">
        <v>262</v>
      </c>
      <c r="B16" s="52" t="s">
        <v>80</v>
      </c>
      <c r="C16" s="52" t="s">
        <v>64</v>
      </c>
      <c r="D16" s="52" t="s">
        <v>111</v>
      </c>
      <c r="E16" s="52" t="s">
        <v>112</v>
      </c>
      <c r="F16" s="52">
        <v>116.4</v>
      </c>
      <c r="G16" s="52">
        <v>121.4</v>
      </c>
      <c r="H16" s="52">
        <v>5</v>
      </c>
      <c r="I16" s="53" t="s">
        <v>113</v>
      </c>
      <c r="J16" s="53" t="s">
        <v>94</v>
      </c>
      <c r="K16" s="66">
        <v>748205</v>
      </c>
      <c r="L16" s="53">
        <v>7761214</v>
      </c>
      <c r="M16" s="53" t="s">
        <v>94</v>
      </c>
      <c r="N16" s="66">
        <v>747843</v>
      </c>
      <c r="O16" s="53">
        <v>7761412</v>
      </c>
      <c r="P16" s="53" t="s">
        <v>114</v>
      </c>
      <c r="Q16" s="53" t="s">
        <v>115</v>
      </c>
      <c r="R16" s="67">
        <v>250</v>
      </c>
      <c r="S16" s="53" t="s">
        <v>94</v>
      </c>
      <c r="T16" s="66">
        <v>748205</v>
      </c>
      <c r="U16" s="53">
        <v>7761214</v>
      </c>
      <c r="V16" s="53" t="s">
        <v>94</v>
      </c>
      <c r="W16" s="55">
        <v>747843</v>
      </c>
      <c r="X16" s="53">
        <v>7761412</v>
      </c>
      <c r="Y16" s="53" t="s">
        <v>114</v>
      </c>
      <c r="Z16" s="53" t="s">
        <v>115</v>
      </c>
      <c r="AA16" s="67">
        <v>250</v>
      </c>
      <c r="AB16" s="67">
        <v>25</v>
      </c>
      <c r="AC16" s="68">
        <v>6250</v>
      </c>
      <c r="AD16" s="68">
        <v>0</v>
      </c>
      <c r="AE16" s="58">
        <v>4</v>
      </c>
      <c r="AF16" s="69">
        <v>0</v>
      </c>
      <c r="AG16" s="69">
        <v>312500</v>
      </c>
      <c r="AH16" s="58">
        <v>312500</v>
      </c>
      <c r="AI16" s="53"/>
      <c r="AJ16" s="53"/>
      <c r="AK16" s="53"/>
      <c r="AL16" s="53"/>
      <c r="AM16" s="55"/>
      <c r="AN16" s="53"/>
      <c r="AO16" s="53"/>
      <c r="AP16" s="53"/>
      <c r="AQ16" s="53"/>
      <c r="AR16" s="53"/>
      <c r="AS16" s="68"/>
      <c r="AT16" s="68"/>
      <c r="AU16" s="68"/>
      <c r="AV16" s="70"/>
      <c r="AW16" s="70"/>
      <c r="AX16" s="70"/>
      <c r="AY16" s="53"/>
      <c r="AZ16" s="53"/>
      <c r="BA16" s="53"/>
      <c r="BB16" s="53"/>
      <c r="BC16" s="55"/>
      <c r="BD16" s="53"/>
      <c r="BE16" s="53"/>
      <c r="BF16" s="53"/>
      <c r="BG16" s="53"/>
      <c r="BH16" s="53"/>
      <c r="BI16" s="70"/>
      <c r="BJ16" s="70"/>
      <c r="BK16" s="70"/>
      <c r="BL16" s="70"/>
      <c r="BM16" s="70"/>
      <c r="BN16" s="70"/>
      <c r="BO16" s="58">
        <v>4</v>
      </c>
      <c r="BP16" s="58">
        <v>312500</v>
      </c>
      <c r="BQ16" s="58" t="s">
        <v>44</v>
      </c>
    </row>
    <row r="17" spans="1:69" s="31" customFormat="1" x14ac:dyDescent="0.2">
      <c r="A17" s="16"/>
      <c r="B17" s="17"/>
      <c r="C17" s="17"/>
      <c r="D17" s="17"/>
      <c r="E17" s="17"/>
      <c r="F17" s="17"/>
      <c r="G17" s="17"/>
      <c r="H17" s="17"/>
      <c r="I17" s="18"/>
      <c r="J17" s="18"/>
      <c r="K17" s="33"/>
      <c r="L17" s="18"/>
      <c r="M17" s="18"/>
      <c r="N17" s="33"/>
      <c r="O17" s="18"/>
      <c r="P17" s="18"/>
      <c r="Q17" s="18"/>
      <c r="R17" s="34"/>
      <c r="S17" s="18"/>
      <c r="T17" s="33"/>
      <c r="U17" s="18"/>
      <c r="V17" s="18"/>
      <c r="W17" s="20"/>
      <c r="X17" s="18"/>
      <c r="Y17" s="18"/>
      <c r="Z17" s="18"/>
      <c r="AA17" s="34"/>
      <c r="AB17" s="34"/>
      <c r="AC17" s="35"/>
      <c r="AD17" s="35"/>
      <c r="AE17" s="22"/>
      <c r="AF17" s="36"/>
      <c r="AG17" s="36"/>
      <c r="AH17" s="22"/>
      <c r="AI17" s="18"/>
      <c r="AJ17" s="18"/>
      <c r="AK17" s="18"/>
      <c r="AL17" s="18"/>
      <c r="AM17" s="20"/>
      <c r="AN17" s="18"/>
      <c r="AO17" s="18"/>
      <c r="AP17" s="18"/>
      <c r="AQ17" s="18"/>
      <c r="AR17" s="18"/>
      <c r="AS17" s="35"/>
      <c r="AT17" s="35"/>
      <c r="AU17" s="35"/>
      <c r="AV17" s="37"/>
      <c r="AW17" s="37"/>
      <c r="AX17" s="37"/>
      <c r="AY17" s="18"/>
      <c r="AZ17" s="18"/>
      <c r="BA17" s="18"/>
      <c r="BB17" s="18"/>
      <c r="BC17" s="20"/>
      <c r="BD17" s="18"/>
      <c r="BE17" s="18"/>
      <c r="BF17" s="18"/>
      <c r="BG17" s="18"/>
      <c r="BH17" s="18"/>
      <c r="BI17" s="37"/>
      <c r="BJ17" s="37"/>
      <c r="BK17" s="37"/>
      <c r="BL17" s="37"/>
      <c r="BM17" s="37"/>
      <c r="BN17" s="37"/>
      <c r="BO17" s="22"/>
      <c r="BP17" s="36">
        <f>SUM(BP4:BP7,BP10,BP13:BP16)</f>
        <v>268255245.62499997</v>
      </c>
      <c r="BQ17" s="22"/>
    </row>
    <row r="18" spans="1:69" s="24" customFormat="1" x14ac:dyDescent="0.2">
      <c r="A18" s="72"/>
      <c r="B18" s="73" t="s">
        <v>120</v>
      </c>
      <c r="C18" s="17"/>
      <c r="D18" s="17"/>
      <c r="E18" s="17"/>
      <c r="F18" s="17"/>
      <c r="G18" s="17"/>
      <c r="H18" s="17"/>
      <c r="I18" s="18"/>
      <c r="J18" s="19"/>
      <c r="K18" s="33"/>
      <c r="L18" s="19"/>
      <c r="M18" s="19"/>
      <c r="N18" s="33"/>
      <c r="O18" s="19"/>
      <c r="P18" s="18"/>
      <c r="Q18" s="18"/>
      <c r="R18" s="34"/>
      <c r="S18" s="18"/>
      <c r="T18" s="19"/>
      <c r="U18" s="18"/>
      <c r="V18" s="18"/>
      <c r="W18" s="20"/>
      <c r="X18" s="18"/>
      <c r="Y18" s="18"/>
      <c r="Z18" s="18"/>
      <c r="AA18" s="34"/>
      <c r="AB18" s="34"/>
      <c r="AC18" s="35"/>
      <c r="AD18" s="35"/>
      <c r="AE18" s="22"/>
      <c r="AF18" s="36"/>
      <c r="AG18" s="36"/>
      <c r="AH18" s="36"/>
      <c r="AI18" s="18"/>
      <c r="AJ18" s="20"/>
      <c r="AK18" s="18"/>
      <c r="AL18" s="18"/>
      <c r="AM18" s="20"/>
      <c r="AN18" s="18"/>
      <c r="AO18" s="18"/>
      <c r="AP18" s="18"/>
      <c r="AQ18" s="18"/>
      <c r="AR18" s="18"/>
      <c r="AS18" s="35"/>
      <c r="AT18" s="35"/>
      <c r="AU18" s="35"/>
      <c r="AV18" s="21"/>
      <c r="AW18" s="21"/>
      <c r="AX18" s="21"/>
      <c r="AY18" s="18"/>
      <c r="AZ18" s="18"/>
      <c r="BA18" s="18"/>
      <c r="BB18" s="18"/>
      <c r="BC18" s="20"/>
      <c r="BD18" s="18"/>
      <c r="BE18" s="18"/>
      <c r="BF18" s="18"/>
      <c r="BG18" s="18"/>
      <c r="BH18" s="18"/>
      <c r="BI18" s="37"/>
      <c r="BJ18" s="37"/>
      <c r="BK18" s="37"/>
      <c r="BL18" s="37"/>
      <c r="BM18" s="37"/>
      <c r="BN18" s="37"/>
      <c r="BO18" s="22"/>
      <c r="BP18" s="36"/>
      <c r="BQ18" s="22"/>
    </row>
    <row r="19" spans="1:69" s="24" customFormat="1" x14ac:dyDescent="0.2">
      <c r="A19" s="16"/>
      <c r="B19" s="17"/>
      <c r="C19" s="17"/>
      <c r="D19" s="17"/>
      <c r="E19" s="17"/>
      <c r="F19" s="17"/>
      <c r="G19" s="17"/>
      <c r="H19" s="17"/>
      <c r="I19" s="18"/>
      <c r="J19" s="19"/>
      <c r="K19" s="33"/>
      <c r="L19" s="19"/>
      <c r="M19" s="19"/>
      <c r="N19" s="33"/>
      <c r="O19" s="19"/>
      <c r="P19" s="18"/>
      <c r="Q19" s="18"/>
      <c r="R19" s="34"/>
      <c r="S19" s="18"/>
      <c r="T19" s="19"/>
      <c r="U19" s="18"/>
      <c r="V19" s="18"/>
      <c r="W19" s="20"/>
      <c r="X19" s="18"/>
      <c r="Y19" s="18"/>
      <c r="Z19" s="18"/>
      <c r="AA19" s="34"/>
      <c r="AB19" s="34"/>
      <c r="AC19" s="35"/>
      <c r="AD19" s="35"/>
      <c r="AE19" s="22"/>
      <c r="AF19" s="36"/>
      <c r="AG19" s="36"/>
      <c r="AH19" s="22"/>
      <c r="AI19" s="18"/>
      <c r="AJ19" s="20"/>
      <c r="AK19" s="18"/>
      <c r="AL19" s="18"/>
      <c r="AM19" s="20"/>
      <c r="AN19" s="18"/>
      <c r="AO19" s="18"/>
      <c r="AP19" s="18"/>
      <c r="AQ19" s="18"/>
      <c r="AR19" s="18"/>
      <c r="AS19" s="35"/>
      <c r="AT19" s="35"/>
      <c r="AU19" s="35"/>
      <c r="AV19" s="21"/>
      <c r="AW19" s="21"/>
      <c r="AX19" s="21"/>
      <c r="AY19" s="18"/>
      <c r="AZ19" s="18"/>
      <c r="BA19" s="18"/>
      <c r="BB19" s="18"/>
      <c r="BC19" s="20"/>
      <c r="BD19" s="18"/>
      <c r="BE19" s="18"/>
      <c r="BF19" s="18"/>
      <c r="BG19" s="18"/>
      <c r="BH19" s="18"/>
      <c r="BI19" s="37"/>
      <c r="BJ19" s="37"/>
      <c r="BK19" s="37"/>
      <c r="BL19" s="37"/>
      <c r="BM19" s="37"/>
      <c r="BN19" s="37"/>
      <c r="BO19" s="22"/>
      <c r="BP19" s="22"/>
      <c r="BQ19" s="22"/>
    </row>
    <row r="20" spans="1:69" s="24" customFormat="1" x14ac:dyDescent="0.2">
      <c r="A20" s="16"/>
      <c r="B20" s="17"/>
      <c r="C20" s="17"/>
      <c r="D20" s="17"/>
      <c r="E20" s="17"/>
      <c r="F20" s="17"/>
      <c r="G20" s="17"/>
      <c r="H20" s="17"/>
      <c r="I20" s="18"/>
      <c r="J20" s="18"/>
      <c r="K20" s="19"/>
      <c r="L20" s="18"/>
      <c r="M20" s="18"/>
      <c r="N20" s="19"/>
      <c r="O20" s="18"/>
      <c r="P20" s="18"/>
      <c r="Q20" s="18"/>
      <c r="R20" s="34"/>
      <c r="S20" s="18"/>
      <c r="T20" s="19"/>
      <c r="U20" s="18"/>
      <c r="V20" s="18"/>
      <c r="W20" s="20"/>
      <c r="X20" s="18"/>
      <c r="Y20" s="18"/>
      <c r="Z20" s="18"/>
      <c r="AA20" s="34"/>
      <c r="AB20" s="34"/>
      <c r="AC20" s="35"/>
      <c r="AD20" s="35"/>
      <c r="AE20" s="22"/>
      <c r="AF20" s="36"/>
      <c r="AG20" s="36"/>
      <c r="AH20" s="36"/>
      <c r="AI20" s="18"/>
      <c r="AJ20" s="20"/>
      <c r="AK20" s="18"/>
      <c r="AL20" s="18"/>
      <c r="AM20" s="20"/>
      <c r="AN20" s="18"/>
      <c r="AO20" s="18"/>
      <c r="AP20" s="18"/>
      <c r="AQ20" s="18"/>
      <c r="AR20" s="18"/>
      <c r="AS20" s="35"/>
      <c r="AT20" s="35"/>
      <c r="AU20" s="35"/>
      <c r="AV20" s="21"/>
      <c r="AW20" s="36"/>
      <c r="AX20" s="36"/>
      <c r="AY20" s="18"/>
      <c r="AZ20" s="18"/>
      <c r="BA20" s="18"/>
      <c r="BB20" s="18"/>
      <c r="BC20" s="20"/>
      <c r="BD20" s="18"/>
      <c r="BE20" s="18"/>
      <c r="BF20" s="18"/>
      <c r="BG20" s="18"/>
      <c r="BH20" s="18"/>
      <c r="BI20" s="37"/>
      <c r="BJ20" s="37"/>
      <c r="BK20" s="37"/>
      <c r="BL20" s="37"/>
      <c r="BM20" s="37"/>
      <c r="BN20" s="37"/>
      <c r="BO20" s="22"/>
      <c r="BP20" s="36"/>
      <c r="BQ20" s="22"/>
    </row>
    <row r="21" spans="1:69" s="24" customFormat="1" x14ac:dyDescent="0.2">
      <c r="A21" s="16"/>
      <c r="B21" s="17"/>
      <c r="C21" s="17"/>
      <c r="D21" s="17"/>
      <c r="E21" s="17"/>
      <c r="F21" s="17"/>
      <c r="G21" s="17"/>
      <c r="H21" s="17"/>
      <c r="I21" s="18"/>
      <c r="J21" s="18"/>
      <c r="K21" s="19"/>
      <c r="L21" s="18"/>
      <c r="M21" s="18"/>
      <c r="N21" s="19"/>
      <c r="O21" s="18"/>
      <c r="P21" s="18"/>
      <c r="Q21" s="18"/>
      <c r="R21" s="34"/>
      <c r="S21" s="18"/>
      <c r="T21" s="19"/>
      <c r="U21" s="18"/>
      <c r="V21" s="18"/>
      <c r="W21" s="20"/>
      <c r="X21" s="18"/>
      <c r="Y21" s="18"/>
      <c r="Z21" s="18"/>
      <c r="AA21" s="34"/>
      <c r="AB21" s="34"/>
      <c r="AC21" s="35"/>
      <c r="AD21" s="35"/>
      <c r="AE21" s="22"/>
      <c r="AF21" s="36"/>
      <c r="AG21" s="36"/>
      <c r="AH21" s="22"/>
      <c r="AI21" s="18"/>
      <c r="AJ21" s="20"/>
      <c r="AK21" s="18"/>
      <c r="AL21" s="18"/>
      <c r="AM21" s="20"/>
      <c r="AN21" s="18"/>
      <c r="AO21" s="18"/>
      <c r="AP21" s="18"/>
      <c r="AQ21" s="18"/>
      <c r="AR21" s="18"/>
      <c r="AS21" s="35"/>
      <c r="AT21" s="35"/>
      <c r="AU21" s="35"/>
      <c r="AV21" s="21"/>
      <c r="AW21" s="22"/>
      <c r="AX21" s="22"/>
      <c r="AY21" s="18"/>
      <c r="AZ21" s="18"/>
      <c r="BA21" s="18"/>
      <c r="BB21" s="18"/>
      <c r="BC21" s="20"/>
      <c r="BD21" s="18"/>
      <c r="BE21" s="18"/>
      <c r="BF21" s="18"/>
      <c r="BG21" s="18"/>
      <c r="BH21" s="18"/>
      <c r="BI21" s="37"/>
      <c r="BJ21" s="37"/>
      <c r="BK21" s="37"/>
      <c r="BL21" s="37"/>
      <c r="BM21" s="37"/>
      <c r="BN21" s="37"/>
      <c r="BO21" s="22"/>
      <c r="BP21" s="22"/>
      <c r="BQ21" s="22"/>
    </row>
    <row r="22" spans="1:69" s="24" customFormat="1" x14ac:dyDescent="0.2">
      <c r="A22" s="16"/>
      <c r="B22" s="17"/>
      <c r="C22" s="17"/>
      <c r="D22" s="17"/>
      <c r="E22" s="17"/>
      <c r="F22" s="17"/>
      <c r="G22" s="17"/>
      <c r="H22" s="17"/>
      <c r="I22" s="18"/>
      <c r="J22" s="18"/>
      <c r="K22" s="19"/>
      <c r="L22" s="18"/>
      <c r="M22" s="18"/>
      <c r="N22" s="19"/>
      <c r="O22" s="18"/>
      <c r="P22" s="18"/>
      <c r="Q22" s="18"/>
      <c r="R22" s="34"/>
      <c r="S22" s="18"/>
      <c r="T22" s="19"/>
      <c r="U22" s="18"/>
      <c r="V22" s="18"/>
      <c r="W22" s="20"/>
      <c r="X22" s="18"/>
      <c r="Y22" s="18"/>
      <c r="Z22" s="18"/>
      <c r="AA22" s="34"/>
      <c r="AB22" s="34"/>
      <c r="AC22" s="35"/>
      <c r="AD22" s="35"/>
      <c r="AE22" s="22"/>
      <c r="AF22" s="36"/>
      <c r="AG22" s="36"/>
      <c r="AH22" s="36"/>
      <c r="AI22" s="18"/>
      <c r="AJ22" s="20"/>
      <c r="AK22" s="18"/>
      <c r="AL22" s="18"/>
      <c r="AM22" s="20"/>
      <c r="AN22" s="18"/>
      <c r="AO22" s="18"/>
      <c r="AP22" s="18"/>
      <c r="AQ22" s="18"/>
      <c r="AR22" s="18"/>
      <c r="AS22" s="35"/>
      <c r="AT22" s="35"/>
      <c r="AU22" s="35"/>
      <c r="AV22" s="21"/>
      <c r="AW22" s="21"/>
      <c r="AX22" s="36"/>
      <c r="AY22" s="18"/>
      <c r="AZ22" s="18"/>
      <c r="BA22" s="18"/>
      <c r="BB22" s="18"/>
      <c r="BC22" s="20"/>
      <c r="BD22" s="18"/>
      <c r="BE22" s="18"/>
      <c r="BF22" s="18"/>
      <c r="BG22" s="18"/>
      <c r="BH22" s="18"/>
      <c r="BI22" s="37"/>
      <c r="BJ22" s="37"/>
      <c r="BK22" s="37"/>
      <c r="BL22" s="37"/>
      <c r="BM22" s="37"/>
      <c r="BN22" s="37"/>
      <c r="BO22" s="22"/>
      <c r="BP22" s="36"/>
      <c r="BQ22" s="22"/>
    </row>
    <row r="23" spans="1:69" s="24" customFormat="1" x14ac:dyDescent="0.2">
      <c r="A23" s="16"/>
      <c r="B23" s="17"/>
      <c r="C23" s="17"/>
      <c r="D23" s="17"/>
      <c r="E23" s="17"/>
      <c r="F23" s="17"/>
      <c r="G23" s="17"/>
      <c r="H23" s="17"/>
      <c r="I23" s="18"/>
      <c r="J23" s="18"/>
      <c r="K23" s="19"/>
      <c r="L23" s="18"/>
      <c r="M23" s="18"/>
      <c r="N23" s="19"/>
      <c r="O23" s="18"/>
      <c r="P23" s="18"/>
      <c r="Q23" s="18"/>
      <c r="R23" s="34"/>
      <c r="S23" s="18"/>
      <c r="T23" s="19"/>
      <c r="U23" s="18"/>
      <c r="V23" s="18"/>
      <c r="W23" s="20"/>
      <c r="X23" s="18"/>
      <c r="Y23" s="18"/>
      <c r="Z23" s="18"/>
      <c r="AA23" s="34"/>
      <c r="AB23" s="34"/>
      <c r="AC23" s="35"/>
      <c r="AD23" s="35"/>
      <c r="AE23" s="22"/>
      <c r="AF23" s="36"/>
      <c r="AG23" s="36"/>
      <c r="AH23" s="36"/>
      <c r="AI23" s="18"/>
      <c r="AJ23" s="20"/>
      <c r="AK23" s="18"/>
      <c r="AL23" s="18"/>
      <c r="AM23" s="20"/>
      <c r="AN23" s="18"/>
      <c r="AO23" s="18"/>
      <c r="AP23" s="18"/>
      <c r="AQ23" s="18"/>
      <c r="AR23" s="18"/>
      <c r="AS23" s="35"/>
      <c r="AT23" s="35"/>
      <c r="AU23" s="35"/>
      <c r="AV23" s="21"/>
      <c r="AW23" s="21"/>
      <c r="AX23" s="22"/>
      <c r="AY23" s="18"/>
      <c r="AZ23" s="18"/>
      <c r="BA23" s="18"/>
      <c r="BB23" s="18"/>
      <c r="BC23" s="20"/>
      <c r="BD23" s="18"/>
      <c r="BE23" s="18"/>
      <c r="BF23" s="18"/>
      <c r="BG23" s="18"/>
      <c r="BH23" s="18"/>
      <c r="BI23" s="37"/>
      <c r="BJ23" s="37"/>
      <c r="BK23" s="37"/>
      <c r="BL23" s="37"/>
      <c r="BM23" s="37"/>
      <c r="BN23" s="37"/>
      <c r="BO23" s="22"/>
      <c r="BP23" s="22"/>
      <c r="BQ23" s="22"/>
    </row>
    <row r="24" spans="1:69" s="24" customFormat="1" x14ac:dyDescent="0.2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25"/>
      <c r="L24" s="17"/>
      <c r="M24" s="17"/>
      <c r="N24" s="25"/>
      <c r="O24" s="17"/>
      <c r="P24" s="17"/>
      <c r="Q24" s="17"/>
      <c r="R24" s="28"/>
      <c r="S24" s="17"/>
      <c r="T24" s="25"/>
      <c r="U24" s="17"/>
      <c r="V24" s="17"/>
      <c r="W24" s="26"/>
      <c r="X24" s="17"/>
      <c r="Y24" s="17"/>
      <c r="Z24" s="17"/>
      <c r="AA24" s="28"/>
      <c r="AB24" s="28"/>
      <c r="AC24" s="29"/>
      <c r="AD24" s="29"/>
      <c r="AE24" s="27"/>
      <c r="AF24" s="32"/>
      <c r="AG24" s="32"/>
      <c r="AH24" s="30"/>
      <c r="AI24" s="17"/>
      <c r="AJ24" s="26"/>
      <c r="AK24" s="17"/>
      <c r="AL24" s="17"/>
      <c r="AM24" s="26"/>
      <c r="AN24" s="17"/>
      <c r="AO24" s="17"/>
      <c r="AP24" s="17"/>
      <c r="AQ24" s="17"/>
      <c r="AR24" s="17"/>
      <c r="AS24" s="38"/>
      <c r="AT24" s="31"/>
      <c r="AU24" s="31"/>
      <c r="AV24" s="31"/>
      <c r="AW24" s="31"/>
      <c r="AX24" s="31"/>
      <c r="AY24" s="17"/>
      <c r="AZ24" s="17"/>
      <c r="BA24" s="17"/>
      <c r="BB24" s="17"/>
      <c r="BC24" s="26"/>
      <c r="BD24" s="17"/>
      <c r="BE24" s="17"/>
      <c r="BF24" s="17"/>
      <c r="BG24" s="17"/>
      <c r="BH24" s="17"/>
      <c r="BI24" s="31"/>
      <c r="BJ24" s="31"/>
      <c r="BK24" s="31"/>
      <c r="BL24" s="31"/>
      <c r="BM24" s="31"/>
      <c r="BN24" s="31"/>
      <c r="BO24" s="27"/>
      <c r="BP24" s="32"/>
      <c r="BQ24" s="27"/>
    </row>
    <row r="25" spans="1:69" s="24" customFormat="1" x14ac:dyDescent="0.2">
      <c r="A25" s="16"/>
      <c r="B25" s="17"/>
      <c r="C25" s="17"/>
      <c r="D25" s="17"/>
      <c r="E25" s="17"/>
      <c r="F25" s="17"/>
      <c r="G25" s="17"/>
      <c r="H25" s="17"/>
      <c r="I25" s="18"/>
      <c r="J25" s="18"/>
      <c r="K25" s="19"/>
      <c r="L25" s="18"/>
      <c r="M25" s="18"/>
      <c r="N25" s="19"/>
      <c r="O25" s="18"/>
      <c r="P25" s="18"/>
      <c r="Q25" s="18"/>
      <c r="R25" s="34"/>
      <c r="S25" s="18"/>
      <c r="T25" s="19"/>
      <c r="U25" s="18"/>
      <c r="V25" s="18"/>
      <c r="W25" s="20"/>
      <c r="X25" s="18"/>
      <c r="Y25" s="18"/>
      <c r="Z25" s="18"/>
      <c r="AA25" s="34"/>
      <c r="AB25" s="34"/>
      <c r="AC25" s="35"/>
      <c r="AD25" s="35"/>
      <c r="AE25" s="22"/>
      <c r="AF25" s="36"/>
      <c r="AG25" s="36"/>
      <c r="AH25" s="36"/>
      <c r="AI25" s="18"/>
      <c r="AJ25" s="20"/>
      <c r="AK25" s="18"/>
      <c r="AL25" s="18"/>
      <c r="AM25" s="20"/>
      <c r="AN25" s="18"/>
      <c r="AO25" s="18"/>
      <c r="AP25" s="18"/>
      <c r="AQ25" s="18"/>
      <c r="AR25" s="18"/>
      <c r="AS25" s="39"/>
      <c r="AT25" s="37"/>
      <c r="AU25" s="37"/>
      <c r="AV25" s="37"/>
      <c r="AW25" s="37"/>
      <c r="AX25" s="37"/>
      <c r="AY25" s="18"/>
      <c r="AZ25" s="18"/>
      <c r="BA25" s="18"/>
      <c r="BB25" s="18"/>
      <c r="BC25" s="20"/>
      <c r="BD25" s="18"/>
      <c r="BE25" s="18"/>
      <c r="BF25" s="18"/>
      <c r="BG25" s="18"/>
      <c r="BH25" s="18"/>
      <c r="BI25" s="37"/>
      <c r="BJ25" s="37"/>
      <c r="BK25" s="37"/>
      <c r="BL25" s="37"/>
      <c r="BM25" s="37"/>
      <c r="BN25" s="37"/>
      <c r="BO25" s="22"/>
      <c r="BP25" s="36"/>
      <c r="BQ25" s="22"/>
    </row>
    <row r="26" spans="1:69" s="24" customFormat="1" x14ac:dyDescent="0.2">
      <c r="A26" s="16"/>
      <c r="B26" s="17"/>
      <c r="C26" s="17"/>
      <c r="D26" s="17"/>
      <c r="E26" s="17"/>
      <c r="F26" s="17"/>
      <c r="G26" s="17"/>
      <c r="H26" s="17"/>
      <c r="I26" s="18"/>
      <c r="J26" s="18"/>
      <c r="K26" s="19"/>
      <c r="L26" s="18"/>
      <c r="M26" s="18"/>
      <c r="N26" s="19"/>
      <c r="O26" s="18"/>
      <c r="P26" s="18"/>
      <c r="Q26" s="18"/>
      <c r="R26" s="34"/>
      <c r="S26" s="18"/>
      <c r="T26" s="19"/>
      <c r="U26" s="18"/>
      <c r="V26" s="18"/>
      <c r="W26" s="20"/>
      <c r="X26" s="18"/>
      <c r="Y26" s="18"/>
      <c r="Z26" s="18"/>
      <c r="AA26" s="34"/>
      <c r="AB26" s="34"/>
      <c r="AC26" s="35"/>
      <c r="AD26" s="35"/>
      <c r="AE26" s="22"/>
      <c r="AF26" s="36"/>
      <c r="AG26" s="36"/>
      <c r="AH26" s="22"/>
      <c r="AI26" s="18"/>
      <c r="AJ26" s="20"/>
      <c r="AK26" s="18"/>
      <c r="AL26" s="18"/>
      <c r="AM26" s="20"/>
      <c r="AN26" s="18"/>
      <c r="AO26" s="18"/>
      <c r="AP26" s="18"/>
      <c r="AQ26" s="18"/>
      <c r="AR26" s="18"/>
      <c r="AS26" s="39"/>
      <c r="AT26" s="37"/>
      <c r="AU26" s="37"/>
      <c r="AV26" s="37"/>
      <c r="AW26" s="37"/>
      <c r="AX26" s="37"/>
      <c r="AY26" s="18"/>
      <c r="AZ26" s="18"/>
      <c r="BA26" s="18"/>
      <c r="BB26" s="18"/>
      <c r="BC26" s="20"/>
      <c r="BD26" s="18"/>
      <c r="BE26" s="18"/>
      <c r="BF26" s="18"/>
      <c r="BG26" s="18"/>
      <c r="BH26" s="18"/>
      <c r="BI26" s="37"/>
      <c r="BJ26" s="37"/>
      <c r="BK26" s="37"/>
      <c r="BL26" s="37"/>
      <c r="BM26" s="37"/>
      <c r="BN26" s="37"/>
      <c r="BO26" s="22"/>
      <c r="BP26" s="22"/>
      <c r="BQ26" s="22"/>
    </row>
    <row r="27" spans="1:69" s="24" customFormat="1" x14ac:dyDescent="0.2">
      <c r="A27" s="16"/>
      <c r="B27" s="17"/>
      <c r="C27" s="17"/>
      <c r="D27" s="17"/>
      <c r="E27" s="17"/>
      <c r="F27" s="17"/>
      <c r="G27" s="17"/>
      <c r="H27" s="17"/>
      <c r="I27" s="18"/>
      <c r="J27" s="18"/>
      <c r="K27" s="19"/>
      <c r="L27" s="18"/>
      <c r="M27" s="18"/>
      <c r="N27" s="19"/>
      <c r="O27" s="18"/>
      <c r="P27" s="18"/>
      <c r="Q27" s="18"/>
      <c r="R27" s="34"/>
      <c r="S27" s="18"/>
      <c r="T27" s="19"/>
      <c r="U27" s="18"/>
      <c r="V27" s="18"/>
      <c r="W27" s="20"/>
      <c r="X27" s="18"/>
      <c r="Y27" s="18"/>
      <c r="Z27" s="18"/>
      <c r="AA27" s="34"/>
      <c r="AB27" s="34"/>
      <c r="AC27" s="35"/>
      <c r="AD27" s="35"/>
      <c r="AE27" s="22"/>
      <c r="AF27" s="36"/>
      <c r="AG27" s="36"/>
      <c r="AH27" s="22"/>
      <c r="AI27" s="18"/>
      <c r="AJ27" s="20"/>
      <c r="AK27" s="18"/>
      <c r="AL27" s="18"/>
      <c r="AM27" s="20"/>
      <c r="AN27" s="18"/>
      <c r="AO27" s="18"/>
      <c r="AP27" s="18"/>
      <c r="AQ27" s="18"/>
      <c r="AR27" s="18"/>
      <c r="AS27" s="39"/>
      <c r="AT27" s="37"/>
      <c r="AU27" s="37"/>
      <c r="AV27" s="37"/>
      <c r="AW27" s="37"/>
      <c r="AX27" s="37"/>
      <c r="AY27" s="18"/>
      <c r="AZ27" s="18"/>
      <c r="BA27" s="18"/>
      <c r="BB27" s="18"/>
      <c r="BC27" s="20"/>
      <c r="BD27" s="18"/>
      <c r="BE27" s="18"/>
      <c r="BF27" s="18"/>
      <c r="BG27" s="18"/>
      <c r="BH27" s="18"/>
      <c r="BI27" s="37"/>
      <c r="BJ27" s="37"/>
      <c r="BK27" s="37"/>
      <c r="BL27" s="37"/>
      <c r="BM27" s="37"/>
      <c r="BN27" s="37"/>
      <c r="BO27" s="22"/>
      <c r="BP27" s="22"/>
      <c r="BQ27" s="22"/>
    </row>
    <row r="28" spans="1:69" x14ac:dyDescent="0.2">
      <c r="X28" s="3"/>
      <c r="AN28" s="3"/>
      <c r="BD28" s="3"/>
      <c r="BP28" s="13"/>
    </row>
    <row r="29" spans="1:69" x14ac:dyDescent="0.2">
      <c r="X29" s="3"/>
      <c r="AN29" s="3"/>
      <c r="BD29" s="3"/>
    </row>
    <row r="30" spans="1:69" x14ac:dyDescent="0.2">
      <c r="X30" s="3"/>
      <c r="AN30" s="3"/>
      <c r="BD30" s="3"/>
    </row>
    <row r="31" spans="1:69" x14ac:dyDescent="0.2">
      <c r="X31" s="3"/>
      <c r="AN31" s="3"/>
      <c r="BD31" s="3"/>
    </row>
    <row r="32" spans="1:69" x14ac:dyDescent="0.2">
      <c r="X32" s="3"/>
      <c r="AN32" s="3"/>
      <c r="BD32" s="3"/>
    </row>
    <row r="33" spans="24:56" x14ac:dyDescent="0.2">
      <c r="X33" s="3"/>
      <c r="AN33" s="3"/>
      <c r="BD33" s="3"/>
    </row>
    <row r="34" spans="24:56" x14ac:dyDescent="0.2">
      <c r="X34" s="3"/>
      <c r="AN34" s="3"/>
      <c r="BD34" s="3"/>
    </row>
    <row r="35" spans="24:56" x14ac:dyDescent="0.2">
      <c r="X35" s="3"/>
      <c r="AN35" s="3"/>
      <c r="BD35" s="3"/>
    </row>
    <row r="36" spans="24:56" x14ac:dyDescent="0.2">
      <c r="X36" s="3"/>
      <c r="AN36" s="3"/>
      <c r="BD36" s="3"/>
    </row>
    <row r="37" spans="24:56" x14ac:dyDescent="0.2">
      <c r="X37" s="3"/>
      <c r="AN37" s="3"/>
      <c r="BD37" s="3"/>
    </row>
    <row r="38" spans="24:56" x14ac:dyDescent="0.2">
      <c r="X38" s="3"/>
      <c r="AN38" s="3"/>
      <c r="BD38" s="3"/>
    </row>
    <row r="39" spans="24:56" x14ac:dyDescent="0.2">
      <c r="X39" s="3"/>
      <c r="AN39" s="3"/>
      <c r="BD39" s="3"/>
    </row>
    <row r="40" spans="24:56" x14ac:dyDescent="0.2">
      <c r="X40" s="3"/>
      <c r="AN40" s="3"/>
      <c r="BD40" s="3"/>
    </row>
  </sheetData>
  <autoFilter ref="B2:AA12"/>
  <mergeCells count="59">
    <mergeCell ref="BP2:BP3"/>
    <mergeCell ref="AV2:AV3"/>
    <mergeCell ref="AY1:BN1"/>
    <mergeCell ref="AY2:BA2"/>
    <mergeCell ref="BB2:BD2"/>
    <mergeCell ref="BG2:BG3"/>
    <mergeCell ref="BI2:BI3"/>
    <mergeCell ref="S1:AH1"/>
    <mergeCell ref="AG2:AG3"/>
    <mergeCell ref="AR2:AR3"/>
    <mergeCell ref="BH2:BH3"/>
    <mergeCell ref="AL2:AN2"/>
    <mergeCell ref="AB2:AB3"/>
    <mergeCell ref="AF2:AF3"/>
    <mergeCell ref="AE2:AE3"/>
    <mergeCell ref="S2:U2"/>
    <mergeCell ref="V2:X2"/>
    <mergeCell ref="Y2:Y3"/>
    <mergeCell ref="AD2:AD3"/>
    <mergeCell ref="BQ2:BQ3"/>
    <mergeCell ref="BO1:BQ1"/>
    <mergeCell ref="AH2:AH3"/>
    <mergeCell ref="AO2:AO3"/>
    <mergeCell ref="AP2:AP3"/>
    <mergeCell ref="AW2:AW3"/>
    <mergeCell ref="BO2:BO3"/>
    <mergeCell ref="AU2:AU3"/>
    <mergeCell ref="BL2:BL3"/>
    <mergeCell ref="AX2:AX3"/>
    <mergeCell ref="BM2:BM3"/>
    <mergeCell ref="BN2:BN3"/>
    <mergeCell ref="BE2:BE3"/>
    <mergeCell ref="BF2:BF3"/>
    <mergeCell ref="BJ2:BJ3"/>
    <mergeCell ref="BK2:BK3"/>
    <mergeCell ref="G2:G3"/>
    <mergeCell ref="H2:H3"/>
    <mergeCell ref="Q2:Q3"/>
    <mergeCell ref="R2:R3"/>
    <mergeCell ref="AC2:AC3"/>
    <mergeCell ref="J2:L2"/>
    <mergeCell ref="M2:O2"/>
    <mergeCell ref="P2:P3"/>
    <mergeCell ref="A1:H1"/>
    <mergeCell ref="AA2:AA3"/>
    <mergeCell ref="AI1:AX1"/>
    <mergeCell ref="AI2:AK2"/>
    <mergeCell ref="A2:A3"/>
    <mergeCell ref="Z2:Z3"/>
    <mergeCell ref="B2:B3"/>
    <mergeCell ref="I2:I3"/>
    <mergeCell ref="J1:R1"/>
    <mergeCell ref="AQ2:AQ3"/>
    <mergeCell ref="AS2:AS3"/>
    <mergeCell ref="AT2:AT3"/>
    <mergeCell ref="C2:C3"/>
    <mergeCell ref="D2:D3"/>
    <mergeCell ref="E2:E3"/>
    <mergeCell ref="F2:F3"/>
  </mergeCells>
  <phoneticPr fontId="0" type="noConversion"/>
  <pageMargins left="0.15748031496062992" right="0.15748031496062992" top="0.78740157480314965" bottom="0.78740157480314965" header="0.31496062992125984" footer="0.31496062992125984"/>
  <pageSetup paperSize="8" scale="31" orientation="portrait" r:id="rId1"/>
  <colBreaks count="1" manualBreakCount="1">
    <brk id="26" max="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C3" sqref="C3"/>
    </sheetView>
  </sheetViews>
  <sheetFormatPr defaultRowHeight="12.75" x14ac:dyDescent="0.2"/>
  <cols>
    <col min="1" max="1" width="4.28515625" style="51" customWidth="1"/>
    <col min="2" max="2" width="14.5703125" style="51" customWidth="1"/>
    <col min="3" max="3" width="29.28515625" style="51" bestFit="1" customWidth="1"/>
    <col min="4" max="5" width="15" style="51" bestFit="1" customWidth="1"/>
    <col min="6" max="16384" width="9.140625" style="51"/>
  </cols>
  <sheetData>
    <row r="1" spans="1:5" x14ac:dyDescent="0.2">
      <c r="A1" s="103"/>
      <c r="B1" s="103" t="s">
        <v>52</v>
      </c>
      <c r="C1" s="47" t="s">
        <v>53</v>
      </c>
      <c r="D1" s="48" t="s">
        <v>54</v>
      </c>
    </row>
    <row r="2" spans="1:5" x14ac:dyDescent="0.2">
      <c r="A2" s="103"/>
      <c r="B2" s="103"/>
      <c r="C2" s="49" t="s">
        <v>121</v>
      </c>
      <c r="D2" s="48"/>
    </row>
    <row r="3" spans="1:5" x14ac:dyDescent="0.2">
      <c r="A3" s="50" t="s">
        <v>80</v>
      </c>
      <c r="B3" s="50" t="s">
        <v>55</v>
      </c>
      <c r="C3" s="76">
        <f>SUMIF('Banco Dados Travessias'!$C$4:$C$16,Resumo!B3,'Banco Dados Travessias'!$BP$4:$BP$16)</f>
        <v>0</v>
      </c>
      <c r="D3" s="71"/>
    </row>
    <row r="4" spans="1:5" x14ac:dyDescent="0.2">
      <c r="A4" s="50" t="s">
        <v>80</v>
      </c>
      <c r="B4" s="50" t="s">
        <v>56</v>
      </c>
      <c r="C4" s="76">
        <f>SUMIF('Banco Dados Travessias'!$C$4:$C$16,Resumo!B4,'Banco Dados Travessias'!$BP$4:$BP$16)</f>
        <v>1700000</v>
      </c>
    </row>
    <row r="5" spans="1:5" x14ac:dyDescent="0.2">
      <c r="A5" s="50" t="s">
        <v>80</v>
      </c>
      <c r="B5" s="50" t="s">
        <v>57</v>
      </c>
      <c r="C5" s="76">
        <f>SUMIF('Banco Dados Travessias'!$C$4:$C$16,Resumo!B5,'Banco Dados Travessias'!$BP$4:$BP$16)</f>
        <v>0</v>
      </c>
    </row>
    <row r="6" spans="1:5" x14ac:dyDescent="0.2">
      <c r="A6" s="50" t="s">
        <v>80</v>
      </c>
      <c r="B6" s="50" t="s">
        <v>58</v>
      </c>
      <c r="C6" s="76">
        <f>SUMIF('Banco Dados Travessias'!$C$4:$C$16,Resumo!B6,'Banco Dados Travessias'!$BP$4:$BP$16)</f>
        <v>196871256.24999997</v>
      </c>
      <c r="E6" s="71"/>
    </row>
    <row r="7" spans="1:5" x14ac:dyDescent="0.2">
      <c r="A7" s="50" t="s">
        <v>80</v>
      </c>
      <c r="B7" s="50" t="s">
        <v>59</v>
      </c>
      <c r="C7" s="76">
        <f>SUMIF('Banco Dados Travessias'!$C$4:$C$16,Resumo!B7,'Banco Dados Travessias'!$BP$4:$BP$16)</f>
        <v>66653989.375</v>
      </c>
    </row>
    <row r="8" spans="1:5" x14ac:dyDescent="0.2">
      <c r="A8" s="50" t="s">
        <v>80</v>
      </c>
      <c r="B8" s="50" t="s">
        <v>60</v>
      </c>
      <c r="C8" s="76">
        <f>SUMIF('Banco Dados Travessias'!$C$4:$C$16,Resumo!B8,'Banco Dados Travessias'!$BP$4:$BP$16)</f>
        <v>0</v>
      </c>
    </row>
    <row r="9" spans="1:5" x14ac:dyDescent="0.2">
      <c r="A9" s="50" t="s">
        <v>80</v>
      </c>
      <c r="B9" s="50" t="s">
        <v>61</v>
      </c>
      <c r="C9" s="76">
        <f>SUMIF('Banco Dados Travessias'!$C$4:$C$16,Resumo!B9,'Banco Dados Travessias'!$BP$4:$BP$16)</f>
        <v>0</v>
      </c>
    </row>
    <row r="10" spans="1:5" x14ac:dyDescent="0.2">
      <c r="A10" s="50" t="s">
        <v>80</v>
      </c>
      <c r="B10" s="50" t="s">
        <v>62</v>
      </c>
      <c r="C10" s="76">
        <f>SUMIF('Banco Dados Travessias'!$C$4:$C$16,Resumo!B10,'Banco Dados Travessias'!$BP$4:$BP$16)</f>
        <v>437500</v>
      </c>
    </row>
    <row r="11" spans="1:5" x14ac:dyDescent="0.2">
      <c r="A11" s="50" t="s">
        <v>80</v>
      </c>
      <c r="B11" s="50" t="s">
        <v>63</v>
      </c>
      <c r="C11" s="76">
        <f>SUMIF('Banco Dados Travessias'!$C$4:$C$16,Resumo!B11,'Banco Dados Travessias'!$BP$4:$BP$16)</f>
        <v>0</v>
      </c>
    </row>
    <row r="12" spans="1:5" x14ac:dyDescent="0.2">
      <c r="A12" s="50" t="s">
        <v>80</v>
      </c>
      <c r="B12" s="50" t="s">
        <v>64</v>
      </c>
      <c r="C12" s="76">
        <f>SUMIF('Banco Dados Travessias'!$C$4:$C$16,Resumo!B12,'Banco Dados Travessias'!$BP$4:$BP$16)</f>
        <v>312500</v>
      </c>
    </row>
    <row r="13" spans="1:5" x14ac:dyDescent="0.2">
      <c r="A13" s="50" t="s">
        <v>80</v>
      </c>
      <c r="B13" s="50" t="s">
        <v>65</v>
      </c>
      <c r="C13" s="76">
        <f>SUMIF('Banco Dados Travessias'!$C$4:$C$16,Resumo!B13,'Banco Dados Travessias'!$BP$4:$BP$16)</f>
        <v>0</v>
      </c>
    </row>
    <row r="14" spans="1:5" x14ac:dyDescent="0.2">
      <c r="A14" s="50" t="s">
        <v>80</v>
      </c>
      <c r="B14" s="50" t="s">
        <v>66</v>
      </c>
      <c r="C14" s="76">
        <f>SUMIF('Banco Dados Travessias'!$C$4:$C$16,Resumo!B14,'Banco Dados Travessias'!$BP$4:$BP$16)</f>
        <v>0</v>
      </c>
    </row>
    <row r="15" spans="1:5" x14ac:dyDescent="0.2">
      <c r="A15" s="50" t="s">
        <v>80</v>
      </c>
      <c r="B15" s="50" t="s">
        <v>67</v>
      </c>
      <c r="C15" s="76">
        <f>SUMIF('Banco Dados Travessias'!$C$4:$C$16,Resumo!B15,'Banco Dados Travessias'!$BP$4:$BP$16)</f>
        <v>0</v>
      </c>
    </row>
    <row r="16" spans="1:5" x14ac:dyDescent="0.2">
      <c r="A16" s="50" t="s">
        <v>80</v>
      </c>
      <c r="B16" s="50" t="s">
        <v>68</v>
      </c>
      <c r="C16" s="76">
        <f>SUMIF('Banco Dados Travessias'!$C$4:$C$16,Resumo!B16,'Banco Dados Travessias'!$BP$4:$BP$16)</f>
        <v>0</v>
      </c>
    </row>
    <row r="17" spans="1:3" x14ac:dyDescent="0.2">
      <c r="A17" s="50" t="s">
        <v>36</v>
      </c>
      <c r="B17" s="50" t="s">
        <v>69</v>
      </c>
      <c r="C17" s="76">
        <f>SUMIF('Banco Dados Travessias'!$C$4:$C$16,Resumo!B17,'Banco Dados Travessias'!$BP$4:$BP$16)</f>
        <v>0</v>
      </c>
    </row>
    <row r="18" spans="1:3" x14ac:dyDescent="0.2">
      <c r="A18" s="50" t="s">
        <v>36</v>
      </c>
      <c r="B18" s="50" t="s">
        <v>70</v>
      </c>
      <c r="C18" s="76">
        <f>SUMIF('Banco Dados Travessias'!$C$4:$C$16,Resumo!B18,'Banco Dados Travessias'!$BP$4:$BP$16)</f>
        <v>0</v>
      </c>
    </row>
    <row r="19" spans="1:3" x14ac:dyDescent="0.2">
      <c r="A19" s="50" t="s">
        <v>36</v>
      </c>
      <c r="B19" s="50" t="s">
        <v>45</v>
      </c>
      <c r="C19" s="76">
        <f>SUMIF('Banco Dados Travessias'!$C$4:$C$16,Resumo!B19,'Banco Dados Travessias'!$BP$4:$BP$16)</f>
        <v>1980000</v>
      </c>
    </row>
    <row r="20" spans="1:3" x14ac:dyDescent="0.2">
      <c r="A20" s="50" t="s">
        <v>36</v>
      </c>
      <c r="B20" s="50" t="s">
        <v>71</v>
      </c>
      <c r="C20" s="76">
        <f>SUMIF('Banco Dados Travessias'!$C$4:$C$16,Resumo!B20,'Banco Dados Travessias'!$BP$4:$BP$16)</f>
        <v>0</v>
      </c>
    </row>
    <row r="21" spans="1:3" x14ac:dyDescent="0.2">
      <c r="A21" s="50" t="s">
        <v>36</v>
      </c>
      <c r="B21" s="50" t="s">
        <v>72</v>
      </c>
      <c r="C21" s="76">
        <f>SUMIF('Banco Dados Travessias'!$C$4:$C$16,Resumo!B21,'Banco Dados Travessias'!$BP$4:$BP$16)</f>
        <v>0</v>
      </c>
    </row>
    <row r="22" spans="1:3" x14ac:dyDescent="0.2">
      <c r="A22" s="50" t="s">
        <v>36</v>
      </c>
      <c r="B22" s="50" t="s">
        <v>73</v>
      </c>
      <c r="C22" s="76">
        <f>SUMIF('Banco Dados Travessias'!$C$4:$C$16,Resumo!B22,'Banco Dados Travessias'!$BP$4:$BP$16)</f>
        <v>0</v>
      </c>
    </row>
    <row r="23" spans="1:3" x14ac:dyDescent="0.2">
      <c r="A23" s="50" t="s">
        <v>36</v>
      </c>
      <c r="B23" s="50" t="s">
        <v>74</v>
      </c>
      <c r="C23" s="76">
        <f>SUMIF('Banco Dados Travessias'!$C$4:$C$16,Resumo!B23,'Banco Dados Travessias'!$BP$4:$BP$16)</f>
        <v>0</v>
      </c>
    </row>
    <row r="24" spans="1:3" x14ac:dyDescent="0.2">
      <c r="A24" s="50" t="s">
        <v>36</v>
      </c>
      <c r="B24" s="50" t="s">
        <v>75</v>
      </c>
      <c r="C24" s="76">
        <f>SUMIF('Banco Dados Travessias'!$C$4:$C$16,Resumo!B24,'Banco Dados Travessias'!$BP$4:$BP$16)</f>
        <v>0</v>
      </c>
    </row>
    <row r="25" spans="1:3" x14ac:dyDescent="0.2">
      <c r="A25" s="50" t="s">
        <v>36</v>
      </c>
      <c r="B25" s="50" t="s">
        <v>76</v>
      </c>
      <c r="C25" s="76">
        <f>SUMIF('Banco Dados Travessias'!$C$4:$C$16,Resumo!B25,'Banco Dados Travessias'!$BP$4:$BP$16)</f>
        <v>0</v>
      </c>
    </row>
    <row r="26" spans="1:3" x14ac:dyDescent="0.2">
      <c r="A26" s="50" t="s">
        <v>36</v>
      </c>
      <c r="B26" s="50" t="s">
        <v>77</v>
      </c>
      <c r="C26" s="76">
        <f>SUMIF('Banco Dados Travessias'!$C$4:$C$16,Resumo!B26,'Banco Dados Travessias'!$BP$4:$BP$16)</f>
        <v>0</v>
      </c>
    </row>
    <row r="27" spans="1:3" x14ac:dyDescent="0.2">
      <c r="A27" s="50" t="s">
        <v>36</v>
      </c>
      <c r="B27" s="50" t="s">
        <v>78</v>
      </c>
      <c r="C27" s="76">
        <f>SUMIF('Banco Dados Travessias'!$C$4:$C$16,Resumo!B27,'Banco Dados Travessias'!$BP$4:$BP$16)</f>
        <v>0</v>
      </c>
    </row>
    <row r="28" spans="1:3" x14ac:dyDescent="0.2">
      <c r="A28" s="50" t="s">
        <v>36</v>
      </c>
      <c r="B28" s="50" t="s">
        <v>79</v>
      </c>
      <c r="C28" s="76">
        <f>SUMIF('Banco Dados Travessias'!$C$4:$C$16,Resumo!B28,'Banco Dados Travessias'!$BP$4:$BP$16)</f>
        <v>0</v>
      </c>
    </row>
    <row r="29" spans="1:3" x14ac:dyDescent="0.2">
      <c r="A29" s="50" t="s">
        <v>36</v>
      </c>
      <c r="B29" s="50" t="s">
        <v>48</v>
      </c>
      <c r="C29" s="76">
        <f>SUMIF('Banco Dados Travessias'!$C$4:$C$16,Resumo!B29,'Banco Dados Travessias'!$BP$4:$BP$16)</f>
        <v>300000</v>
      </c>
    </row>
    <row r="30" spans="1:3" x14ac:dyDescent="0.2">
      <c r="C30" s="71"/>
    </row>
  </sheetData>
  <mergeCells count="2">
    <mergeCell ref="B1:B2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Banco Dados Travessias</vt:lpstr>
      <vt:lpstr>Resumo</vt:lpstr>
      <vt:lpstr>'Banco Dados Travessias'!Print_Area</vt:lpstr>
      <vt:lpstr>'Banco Dados Travessias'!Print_Titles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2009-03-30T19:49:25Z</cp:lastPrinted>
  <dcterms:created xsi:type="dcterms:W3CDTF">2006-09-25T12:47:36Z</dcterms:created>
  <dcterms:modified xsi:type="dcterms:W3CDTF">2013-03-27T15:03:47Z</dcterms:modified>
</cp:coreProperties>
</file>